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14940" windowHeight="4920" activeTab="0"/>
  </bookViews>
  <sheets>
    <sheet name="1部結果" sheetId="1" r:id="rId1"/>
    <sheet name="1部順位" sheetId="2" r:id="rId2"/>
    <sheet name="2部結果" sheetId="3" r:id="rId3"/>
    <sheet name="2部順位" sheetId="4" r:id="rId4"/>
    <sheet name="2_1部結果" sheetId="5" r:id="rId5"/>
    <sheet name="2_1部順位" sheetId="6" r:id="rId6"/>
    <sheet name="2_2部結果" sheetId="7" r:id="rId7"/>
    <sheet name="2_2部順位" sheetId="8" r:id="rId8"/>
    <sheet name="警告・退場" sheetId="9" r:id="rId9"/>
  </sheets>
  <definedNames>
    <definedName name="_xlnm._FilterDatabase" localSheetId="8" hidden="1">'警告・退場'!$B$3:$G$27</definedName>
    <definedName name="_xlnm.Print_Area" localSheetId="0">'1部結果'!$A$1:$AR$31</definedName>
    <definedName name="_xlnm.Print_Area" localSheetId="1">'1部順位'!$A$1:$I$15</definedName>
    <definedName name="_xlnm.Print_Area" localSheetId="4">'2_1部結果'!$A$1:$T$15</definedName>
    <definedName name="_xlnm.Print_Area" localSheetId="5">'2_1部順位'!$A$1:$I$7</definedName>
    <definedName name="_xlnm.Print_Area" localSheetId="6">'2_2部結果'!$A$1:$T$15</definedName>
    <definedName name="_xlnm.Print_Area" localSheetId="7">'2_2部順位'!$A$1:$I$7</definedName>
    <definedName name="_xlnm.Print_Area" localSheetId="2">'2部結果'!$A$1:$AF$23</definedName>
    <definedName name="_xlnm.Print_Area" localSheetId="3">'2部順位'!$A$1:$I$11</definedName>
    <definedName name="_xlnm.Print_Area" localSheetId="8">'警告・退場'!$B$3:$G$86</definedName>
  </definedNames>
  <calcPr fullCalcOnLoad="1"/>
</workbook>
</file>

<file path=xl/sharedStrings.xml><?xml version="1.0" encoding="utf-8"?>
<sst xmlns="http://schemas.openxmlformats.org/spreadsheetml/2006/main" count="673" uniqueCount="168">
  <si>
    <t>勝</t>
  </si>
  <si>
    <t>得点</t>
  </si>
  <si>
    <t>失点</t>
  </si>
  <si>
    <t>得失点</t>
  </si>
  <si>
    <t>負</t>
  </si>
  <si>
    <t>引分</t>
  </si>
  <si>
    <t>勝点</t>
  </si>
  <si>
    <t>-</t>
  </si>
  <si>
    <t>は勝ち</t>
  </si>
  <si>
    <t>は負け</t>
  </si>
  <si>
    <t>勝点0</t>
  </si>
  <si>
    <t>は引分け</t>
  </si>
  <si>
    <t>勝点1</t>
  </si>
  <si>
    <t>は不戦勝</t>
  </si>
  <si>
    <t>○</t>
  </si>
  <si>
    <t>□</t>
  </si>
  <si>
    <t>は不戦負</t>
  </si>
  <si>
    <t>勝点3</t>
  </si>
  <si>
    <t>得点3</t>
  </si>
  <si>
    <t>失点3</t>
  </si>
  <si>
    <t>■</t>
  </si>
  <si>
    <t>△</t>
  </si>
  <si>
    <t>●</t>
  </si>
  <si>
    <t>○</t>
  </si>
  <si>
    <t>●</t>
  </si>
  <si>
    <t>△</t>
  </si>
  <si>
    <t>□</t>
  </si>
  <si>
    <t>2部順位</t>
  </si>
  <si>
    <t>２部結果</t>
  </si>
  <si>
    <r>
      <t>１部結果</t>
    </r>
  </si>
  <si>
    <t>1部順位</t>
  </si>
  <si>
    <t>■</t>
  </si>
  <si>
    <t>警告・退場</t>
  </si>
  <si>
    <t>日付</t>
  </si>
  <si>
    <t>チーム名</t>
  </si>
  <si>
    <t>氏名</t>
  </si>
  <si>
    <t>理由</t>
  </si>
  <si>
    <t>部</t>
  </si>
  <si>
    <t>裁定</t>
  </si>
  <si>
    <t>は２枚目</t>
  </si>
  <si>
    <t>は３枚目</t>
  </si>
  <si>
    <t>退場及び累積の退場</t>
  </si>
  <si>
    <t>ＮＯ，1</t>
  </si>
  <si>
    <t>-</t>
  </si>
  <si>
    <t>○</t>
  </si>
  <si>
    <t>●</t>
  </si>
  <si>
    <t>△</t>
  </si>
  <si>
    <t>□</t>
  </si>
  <si>
    <t>○</t>
  </si>
  <si>
    <t>●</t>
  </si>
  <si>
    <t>△</t>
  </si>
  <si>
    <t>□</t>
  </si>
  <si>
    <t>瀬戸サッカークラブ</t>
  </si>
  <si>
    <t>Ｖｉｅｎｔｏ</t>
  </si>
  <si>
    <t>岩倉ＦＣフォルテ</t>
  </si>
  <si>
    <t>ＦＣ吉田</t>
  </si>
  <si>
    <t>一宮サッカークラブ</t>
  </si>
  <si>
    <t>伊勢湾海運</t>
  </si>
  <si>
    <t>ＪＯＫＥＲ</t>
  </si>
  <si>
    <t>トリコロール</t>
  </si>
  <si>
    <t>ジュール</t>
  </si>
  <si>
    <t>ＫＦＣ１９９５</t>
  </si>
  <si>
    <t>ＦＣアビオン</t>
  </si>
  <si>
    <t>豊田合成</t>
  </si>
  <si>
    <t>ＦＣゲリラ</t>
  </si>
  <si>
    <t>美和クラブ</t>
  </si>
  <si>
    <t>Ｉ　Ｆ　Ｃ</t>
  </si>
  <si>
    <t>蹴友津島</t>
  </si>
  <si>
    <t>ＦＣ　ＭＯＢ</t>
  </si>
  <si>
    <t>ＧＷＯ</t>
  </si>
  <si>
    <t>Ｂｅ Ｃｌｕｂ</t>
  </si>
  <si>
    <t>Ｂｅ　Ｃｌｕｂ</t>
  </si>
  <si>
    <t>小堀将人</t>
  </si>
  <si>
    <t>警告</t>
  </si>
  <si>
    <t>田口真一</t>
  </si>
  <si>
    <t>ＦＣ　ＣＯＣＫＳ</t>
  </si>
  <si>
    <t>清家真一郎</t>
  </si>
  <si>
    <t>波多野晴也</t>
  </si>
  <si>
    <t>佐藤大輝</t>
  </si>
  <si>
    <t>前野佑太</t>
  </si>
  <si>
    <t>中原享</t>
  </si>
  <si>
    <t>細田朋宏</t>
  </si>
  <si>
    <t>青山金幸</t>
  </si>
  <si>
    <t>迫田浩</t>
  </si>
  <si>
    <t>橋本宏志</t>
  </si>
  <si>
    <t>福田大介</t>
  </si>
  <si>
    <t>磯野圭佑</t>
  </si>
  <si>
    <t>亀井賢</t>
  </si>
  <si>
    <t>和泉優</t>
  </si>
  <si>
    <t>村上晋介</t>
  </si>
  <si>
    <t>林幸司</t>
  </si>
  <si>
    <t>右田恵介</t>
  </si>
  <si>
    <t>横井健治</t>
  </si>
  <si>
    <t>松村正男</t>
  </si>
  <si>
    <t>芹川慎太郎</t>
  </si>
  <si>
    <t>吉川卓伸</t>
  </si>
  <si>
    <t>山田泰史</t>
  </si>
  <si>
    <t>大塚智司</t>
  </si>
  <si>
    <t>渡辺豊</t>
  </si>
  <si>
    <t>由谷一星</t>
  </si>
  <si>
    <t>蹴友津島</t>
  </si>
  <si>
    <t>佐藤翔一</t>
  </si>
  <si>
    <t>中村鉄也</t>
  </si>
  <si>
    <t>豊田合成</t>
  </si>
  <si>
    <t>小瀬水建策</t>
  </si>
  <si>
    <t>佐橋甲太</t>
  </si>
  <si>
    <t>宮田陽介</t>
  </si>
  <si>
    <t>山田崇史</t>
  </si>
  <si>
    <t>警告２枚目</t>
  </si>
  <si>
    <t>横井孝洋</t>
  </si>
  <si>
    <t>退場</t>
  </si>
  <si>
    <t>警告２枚により</t>
  </si>
  <si>
    <t>ＪＯＫＥＲ</t>
  </si>
  <si>
    <t>早川慶介</t>
  </si>
  <si>
    <t>１部</t>
  </si>
  <si>
    <t>２部</t>
  </si>
  <si>
    <t>渥美淳也</t>
  </si>
  <si>
    <t>水谷達也</t>
  </si>
  <si>
    <t>1発退場</t>
  </si>
  <si>
    <t>清家真一郎</t>
  </si>
  <si>
    <t>和田英明</t>
  </si>
  <si>
    <t>藤川雄基</t>
  </si>
  <si>
    <t>中上嘉人</t>
  </si>
  <si>
    <t>荒木祐介</t>
  </si>
  <si>
    <t>山野健二</t>
  </si>
  <si>
    <t>中嶋大次郎</t>
  </si>
  <si>
    <t>野村秀樹</t>
  </si>
  <si>
    <t>山田篤史</t>
  </si>
  <si>
    <t>武山泰典</t>
  </si>
  <si>
    <t>(10/25)</t>
  </si>
  <si>
    <t>(10/25)</t>
  </si>
  <si>
    <t>吉田宜央</t>
  </si>
  <si>
    <t>白木光</t>
  </si>
  <si>
    <t>山口勇二</t>
  </si>
  <si>
    <t>間世田正人</t>
  </si>
  <si>
    <t>ＪＯＫＥＲ</t>
  </si>
  <si>
    <t>柳田邦夫</t>
  </si>
  <si>
    <t>ＪＯＫＥＲ</t>
  </si>
  <si>
    <t>河野晃太郎</t>
  </si>
  <si>
    <t>今野裕次郎</t>
  </si>
  <si>
    <t>-</t>
  </si>
  <si>
    <t>Ｂｅ　Ｃｌｕｂ</t>
  </si>
  <si>
    <t>日下　優</t>
  </si>
  <si>
    <t>ＦＣゲリラ</t>
  </si>
  <si>
    <t>ＩＦＣ</t>
  </si>
  <si>
    <t>ＦＣアビオン</t>
  </si>
  <si>
    <t>ＧＷＯ</t>
  </si>
  <si>
    <t>梶浦　悠</t>
  </si>
  <si>
    <t>ＪＯＫＥＲ</t>
  </si>
  <si>
    <t>植松充良</t>
  </si>
  <si>
    <t>伊故海均</t>
  </si>
  <si>
    <t>池田敦</t>
  </si>
  <si>
    <t>関根昭一郎</t>
  </si>
  <si>
    <t>廣瀬久司</t>
  </si>
  <si>
    <t>寺島輝仁</t>
  </si>
  <si>
    <t>(11/29)</t>
  </si>
  <si>
    <t>ＪＯＫＥＲ</t>
  </si>
  <si>
    <t>ＧＷＯ</t>
  </si>
  <si>
    <t>古川真一</t>
  </si>
  <si>
    <t>ＦＣゲリラ</t>
  </si>
  <si>
    <t>長谷川智弘</t>
  </si>
  <si>
    <t>Ｉ　Ｆ　Ｃ</t>
  </si>
  <si>
    <t>林　直樹</t>
  </si>
  <si>
    <t>(1/10)</t>
  </si>
  <si>
    <t>(1/17)</t>
  </si>
  <si>
    <t>イエロー</t>
  </si>
  <si>
    <t>レッド</t>
  </si>
  <si>
    <t>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</si>
</sst>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_);[Red]\(0\)"/>
    <numFmt numFmtId="179" formatCode="&quot;△&quot;\ #,##0;&quot;▲&quot;\ #,##0"/>
    <numFmt numFmtId="180" formatCode="#,##0_ 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7" fontId="5" fillId="33" borderId="13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5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6" xfId="0" applyFont="1" applyBorder="1" applyAlignment="1">
      <alignment/>
    </xf>
    <xf numFmtId="56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176" fontId="5" fillId="33" borderId="16" xfId="0" applyNumberFormat="1" applyFont="1" applyFill="1" applyBorder="1" applyAlignment="1">
      <alignment horizontal="center"/>
    </xf>
    <xf numFmtId="176" fontId="5" fillId="37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6" fontId="5" fillId="37" borderId="15" xfId="0" applyNumberFormat="1" applyFont="1" applyFill="1" applyBorder="1" applyAlignment="1">
      <alignment horizontal="center"/>
    </xf>
    <xf numFmtId="176" fontId="5" fillId="37" borderId="16" xfId="0" applyNumberFormat="1" applyFont="1" applyFill="1" applyBorder="1" applyAlignment="1">
      <alignment horizontal="center"/>
    </xf>
    <xf numFmtId="176" fontId="5" fillId="37" borderId="11" xfId="0" applyNumberFormat="1" applyFont="1" applyFill="1" applyBorder="1" applyAlignment="1">
      <alignment horizontal="center"/>
    </xf>
    <xf numFmtId="176" fontId="5" fillId="37" borderId="12" xfId="0" applyNumberFormat="1" applyFont="1" applyFill="1" applyBorder="1" applyAlignment="1">
      <alignment horizontal="center"/>
    </xf>
    <xf numFmtId="176" fontId="5" fillId="37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16</xdr:row>
      <xdr:rowOff>57150</xdr:rowOff>
    </xdr:from>
    <xdr:to>
      <xdr:col>1</xdr:col>
      <xdr:colOff>714375</xdr:colOff>
      <xdr:row>17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670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12</xdr:row>
      <xdr:rowOff>57150</xdr:rowOff>
    </xdr:from>
    <xdr:to>
      <xdr:col>1</xdr:col>
      <xdr:colOff>704850</xdr:colOff>
      <xdr:row>13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8</xdr:row>
      <xdr:rowOff>57150</xdr:rowOff>
    </xdr:from>
    <xdr:to>
      <xdr:col>1</xdr:col>
      <xdr:colOff>704850</xdr:colOff>
      <xdr:row>9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954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8</xdr:row>
      <xdr:rowOff>57150</xdr:rowOff>
    </xdr:from>
    <xdr:to>
      <xdr:col>1</xdr:col>
      <xdr:colOff>704850</xdr:colOff>
      <xdr:row>9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954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32"/>
  <sheetViews>
    <sheetView showGridLines="0"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1.375" style="0" customWidth="1"/>
    <col min="2" max="2" width="3.125" style="0" customWidth="1"/>
    <col min="3" max="3" width="0.875" style="0" customWidth="1"/>
    <col min="4" max="5" width="3.125" style="0" customWidth="1"/>
    <col min="6" max="6" width="0.875" style="0" customWidth="1"/>
    <col min="7" max="8" width="3.125" style="0" customWidth="1"/>
    <col min="9" max="9" width="0.875" style="0" customWidth="1"/>
    <col min="10" max="11" width="3.125" style="0" customWidth="1"/>
    <col min="12" max="12" width="0.875" style="0" customWidth="1"/>
    <col min="13" max="14" width="3.125" style="0" customWidth="1"/>
    <col min="15" max="15" width="0.875" style="0" customWidth="1"/>
    <col min="16" max="17" width="3.125" style="0" customWidth="1"/>
    <col min="18" max="18" width="0.875" style="0" customWidth="1"/>
    <col min="19" max="20" width="3.125" style="0" customWidth="1"/>
    <col min="21" max="21" width="0.875" style="0" customWidth="1"/>
    <col min="22" max="22" width="3.125" style="0" customWidth="1"/>
    <col min="23" max="23" width="3.375" style="0" customWidth="1"/>
    <col min="24" max="24" width="0.875" style="0" customWidth="1"/>
    <col min="25" max="26" width="3.125" style="0" customWidth="1"/>
    <col min="27" max="27" width="0.875" style="0" customWidth="1"/>
    <col min="28" max="29" width="3.125" style="0" customWidth="1"/>
    <col min="30" max="30" width="0.875" style="0" customWidth="1"/>
    <col min="31" max="32" width="3.125" style="0" customWidth="1"/>
    <col min="33" max="33" width="0.875" style="0" customWidth="1"/>
    <col min="34" max="35" width="3.125" style="0" customWidth="1"/>
    <col min="36" max="36" width="0.875" style="0" customWidth="1"/>
    <col min="37" max="37" width="3.00390625" style="0" customWidth="1"/>
    <col min="38" max="43" width="2.625" style="0" customWidth="1"/>
    <col min="44" max="44" width="3.50390625" style="0" customWidth="1"/>
  </cols>
  <sheetData>
    <row r="1" spans="1:44" ht="13.5">
      <c r="A1" s="30" t="s">
        <v>29</v>
      </c>
      <c r="B1" s="57" t="s">
        <v>155</v>
      </c>
      <c r="C1" s="57"/>
      <c r="D1" s="5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ht="3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27.75" customHeight="1">
      <c r="A3" s="28"/>
      <c r="B3" s="58" t="str">
        <f>A4</f>
        <v>瀬戸サッカークラブ</v>
      </c>
      <c r="C3" s="59"/>
      <c r="D3" s="60"/>
      <c r="E3" s="58" t="str">
        <f>A6</f>
        <v>Ｖｉｅｎｔｏ</v>
      </c>
      <c r="F3" s="59"/>
      <c r="G3" s="60"/>
      <c r="H3" s="58" t="str">
        <f>A8</f>
        <v>ＦＣ　ＣＯＣＫＳ</v>
      </c>
      <c r="I3" s="59"/>
      <c r="J3" s="60"/>
      <c r="K3" s="58" t="str">
        <f>A10</f>
        <v>岩倉ＦＣフォルテ</v>
      </c>
      <c r="L3" s="59"/>
      <c r="M3" s="60"/>
      <c r="N3" s="58" t="str">
        <f>A12</f>
        <v>ＦＣ吉田</v>
      </c>
      <c r="O3" s="59"/>
      <c r="P3" s="60"/>
      <c r="Q3" s="58" t="str">
        <f>A14</f>
        <v>一宮サッカークラブ</v>
      </c>
      <c r="R3" s="59"/>
      <c r="S3" s="60"/>
      <c r="T3" s="58" t="str">
        <f>A16</f>
        <v>Ｂｅ Ｃｌｕｂ</v>
      </c>
      <c r="U3" s="59"/>
      <c r="V3" s="60"/>
      <c r="W3" s="58" t="str">
        <f>A18</f>
        <v>伊勢湾海運</v>
      </c>
      <c r="X3" s="59"/>
      <c r="Y3" s="60"/>
      <c r="Z3" s="58" t="str">
        <f>A20</f>
        <v>ＪＯＫＥＲ</v>
      </c>
      <c r="AA3" s="59"/>
      <c r="AB3" s="60"/>
      <c r="AC3" s="58" t="str">
        <f>A22</f>
        <v>トリコロール</v>
      </c>
      <c r="AD3" s="59"/>
      <c r="AE3" s="60"/>
      <c r="AF3" s="58" t="str">
        <f>A24</f>
        <v>ＫＦＣ１９９５</v>
      </c>
      <c r="AG3" s="59"/>
      <c r="AH3" s="60"/>
      <c r="AI3" s="58" t="str">
        <f>A26</f>
        <v>ジュール</v>
      </c>
      <c r="AJ3" s="59"/>
      <c r="AK3" s="60"/>
      <c r="AL3" s="29" t="s">
        <v>0</v>
      </c>
      <c r="AM3" s="29" t="s">
        <v>4</v>
      </c>
      <c r="AN3" s="29" t="s">
        <v>5</v>
      </c>
      <c r="AO3" s="29" t="s">
        <v>6</v>
      </c>
      <c r="AP3" s="29" t="s">
        <v>1</v>
      </c>
      <c r="AQ3" s="29" t="s">
        <v>2</v>
      </c>
      <c r="AR3" s="29" t="s">
        <v>3</v>
      </c>
    </row>
    <row r="4" spans="1:44" ht="14.25" customHeight="1">
      <c r="A4" s="52" t="s">
        <v>52</v>
      </c>
      <c r="B4" s="64"/>
      <c r="C4" s="65"/>
      <c r="D4" s="66"/>
      <c r="E4" s="61" t="str">
        <f>IF(E5="","",IF(E5=G5,"△",IF(E5&gt;G5,"○",IF(E5&lt;G5,"●"))))</f>
        <v>○</v>
      </c>
      <c r="F4" s="62"/>
      <c r="G4" s="63"/>
      <c r="H4" s="61" t="str">
        <f>IF(H5="","",IF(H5=J5,"△",IF(H5&gt;J5,"○",IF(H5&lt;J5,"●"))))</f>
        <v>●</v>
      </c>
      <c r="I4" s="62"/>
      <c r="J4" s="63"/>
      <c r="K4" s="61" t="str">
        <f>IF(K5="","",IF(K5=M5,"△",IF(K5&gt;M5,"○",IF(K5&lt;M5,"●"))))</f>
        <v>●</v>
      </c>
      <c r="L4" s="62"/>
      <c r="M4" s="63"/>
      <c r="N4" s="61" t="str">
        <f>IF(N5="","",IF(N5=P5,"△",IF(N5&gt;P5,"○",IF(N5&lt;P5,"●"))))</f>
        <v>●</v>
      </c>
      <c r="O4" s="62"/>
      <c r="P4" s="63"/>
      <c r="Q4" s="61" t="str">
        <f>IF(Q5="","",IF(Q5=S5,"△",IF(Q5&gt;S5,"○",IF(Q5&lt;S5,"●"))))</f>
        <v>△</v>
      </c>
      <c r="R4" s="62"/>
      <c r="S4" s="63"/>
      <c r="T4" s="61" t="str">
        <f>IF(T5="","",IF(T5=V5,"△",IF(T5&gt;V5,"○",IF(T5&lt;V5,"●"))))</f>
        <v>○</v>
      </c>
      <c r="U4" s="62"/>
      <c r="V4" s="63"/>
      <c r="W4" s="61" t="str">
        <f>IF(W5="","",IF(W5=Y5,"△",IF(W5&gt;Y5,"○",IF(W5&lt;Y5,"●"))))</f>
        <v>△</v>
      </c>
      <c r="X4" s="62"/>
      <c r="Y4" s="63"/>
      <c r="Z4" s="61" t="str">
        <f>IF(Z5="","",IF(Z5=AB5,"△",IF(Z5&gt;AB5,"○",IF(Z5&lt;AB5,"●"))))</f>
        <v>●</v>
      </c>
      <c r="AA4" s="62"/>
      <c r="AB4" s="63"/>
      <c r="AC4" s="61" t="str">
        <f>IF(AC5="","",IF(AC5=AE5,"△",IF(AC5&gt;AE5,"○",IF(AC5&lt;AE5,"●"))))</f>
        <v>●</v>
      </c>
      <c r="AD4" s="62"/>
      <c r="AE4" s="63"/>
      <c r="AF4" s="61" t="str">
        <f>IF(AF5="","",IF(AF5=AH5,"△",IF(AF5&gt;AH5,"○",IF(AF5&lt;AH5,"●"))))</f>
        <v>●</v>
      </c>
      <c r="AG4" s="62"/>
      <c r="AH4" s="63"/>
      <c r="AI4" s="61" t="str">
        <f>IF(AI5="","",IF(AI5=AK5,"△",IF(AI5&gt;AK5,"○",IF(AI5&lt;AK5,"●"))))</f>
        <v>●</v>
      </c>
      <c r="AJ4" s="62"/>
      <c r="AK4" s="63"/>
      <c r="AL4" s="75">
        <f>(COUNTIF(B4:AK4,"○")+COUNTIF(B4:AK4,"□"))</f>
        <v>2</v>
      </c>
      <c r="AM4" s="75">
        <f>(COUNTIF(B4:AK4,"●")+COUNTIF(B4:AK4,"■"))</f>
        <v>7</v>
      </c>
      <c r="AN4" s="75">
        <f>COUNTIF(B4:AK4,"△")</f>
        <v>2</v>
      </c>
      <c r="AO4" s="77">
        <f>AL4*3+AN4</f>
        <v>8</v>
      </c>
      <c r="AP4" s="76">
        <f>B5+E5+H5+K5+N5+Q5+T5+W5+Z5+AC5+AF5+AI5</f>
        <v>16</v>
      </c>
      <c r="AQ4" s="76">
        <f>D5+G5+J5+M5+P5+S5+V5+Y5+AB5+AE5+AH5+AK5</f>
        <v>26</v>
      </c>
      <c r="AR4" s="76">
        <f>AP4-AQ4</f>
        <v>-10</v>
      </c>
    </row>
    <row r="5" spans="1:44" ht="11.25" customHeight="1">
      <c r="A5" s="53"/>
      <c r="B5" s="67"/>
      <c r="C5" s="68"/>
      <c r="D5" s="69"/>
      <c r="E5" s="7">
        <v>2</v>
      </c>
      <c r="F5" s="8" t="s">
        <v>7</v>
      </c>
      <c r="G5" s="9">
        <v>0</v>
      </c>
      <c r="H5" s="7">
        <v>2</v>
      </c>
      <c r="I5" s="8" t="s">
        <v>7</v>
      </c>
      <c r="J5" s="9">
        <v>3</v>
      </c>
      <c r="K5" s="7">
        <v>1</v>
      </c>
      <c r="L5" s="8" t="s">
        <v>7</v>
      </c>
      <c r="M5" s="9">
        <v>3</v>
      </c>
      <c r="N5" s="7">
        <v>1</v>
      </c>
      <c r="O5" s="8" t="s">
        <v>7</v>
      </c>
      <c r="P5" s="9">
        <v>3</v>
      </c>
      <c r="Q5" s="7">
        <v>1</v>
      </c>
      <c r="R5" s="8" t="s">
        <v>7</v>
      </c>
      <c r="S5" s="9">
        <v>1</v>
      </c>
      <c r="T5" s="7">
        <v>5</v>
      </c>
      <c r="U5" s="8" t="s">
        <v>7</v>
      </c>
      <c r="V5" s="9">
        <v>1</v>
      </c>
      <c r="W5" s="7">
        <v>2</v>
      </c>
      <c r="X5" s="8" t="s">
        <v>7</v>
      </c>
      <c r="Y5" s="9">
        <v>2</v>
      </c>
      <c r="Z5" s="7">
        <v>1</v>
      </c>
      <c r="AA5" s="8" t="s">
        <v>7</v>
      </c>
      <c r="AB5" s="9">
        <v>3</v>
      </c>
      <c r="AC5" s="7">
        <v>0</v>
      </c>
      <c r="AD5" s="8" t="s">
        <v>7</v>
      </c>
      <c r="AE5" s="9">
        <v>6</v>
      </c>
      <c r="AF5" s="7">
        <v>1</v>
      </c>
      <c r="AG5" s="8" t="s">
        <v>7</v>
      </c>
      <c r="AH5" s="9">
        <v>3</v>
      </c>
      <c r="AI5" s="7">
        <v>0</v>
      </c>
      <c r="AJ5" s="8" t="s">
        <v>7</v>
      </c>
      <c r="AK5" s="9">
        <v>1</v>
      </c>
      <c r="AL5" s="75"/>
      <c r="AM5" s="75"/>
      <c r="AN5" s="75"/>
      <c r="AO5" s="77"/>
      <c r="AP5" s="75"/>
      <c r="AQ5" s="75"/>
      <c r="AR5" s="75"/>
    </row>
    <row r="6" spans="1:44" ht="11.25" customHeight="1">
      <c r="A6" s="52" t="s">
        <v>53</v>
      </c>
      <c r="B6" s="54" t="str">
        <f>IF(B7="","",IF(B7=D7,"△",IF(B7&gt;D7,"○",IF(B7&lt;D7,"●"))))</f>
        <v>●</v>
      </c>
      <c r="C6" s="55"/>
      <c r="D6" s="56"/>
      <c r="E6" s="64"/>
      <c r="F6" s="65"/>
      <c r="G6" s="66"/>
      <c r="H6" s="61" t="str">
        <f>IF(H7="","",IF(H7=J7,"△",IF(H7&gt;J7,"○",IF(H7&lt;J7,"●"))))</f>
        <v>○</v>
      </c>
      <c r="I6" s="62"/>
      <c r="J6" s="63"/>
      <c r="K6" s="61" t="str">
        <f>IF(K7="","",IF(K7=M7,"△",IF(K7&gt;M7,"○",IF(K7&lt;M7,"●"))))</f>
        <v>●</v>
      </c>
      <c r="L6" s="62"/>
      <c r="M6" s="63"/>
      <c r="N6" s="61" t="str">
        <f>IF(N7="","",IF(N7=P7,"△",IF(N7&gt;P7,"○",IF(N7&lt;P7,"●"))))</f>
        <v>○</v>
      </c>
      <c r="O6" s="62"/>
      <c r="P6" s="63"/>
      <c r="Q6" s="61" t="str">
        <f>IF(Q7="","",IF(Q7=S7,"△",IF(Q7&gt;S7,"○",IF(Q7&lt;S7,"●"))))</f>
        <v>○</v>
      </c>
      <c r="R6" s="62"/>
      <c r="S6" s="63"/>
      <c r="T6" s="61" t="str">
        <f>IF(T7="","",IF(T7=V7,"△",IF(T7&gt;V7,"○",IF(T7&lt;V7,"●"))))</f>
        <v>△</v>
      </c>
      <c r="U6" s="62"/>
      <c r="V6" s="63"/>
      <c r="W6" s="61" t="str">
        <f>IF(W7="","",IF(W7=Y7,"△",IF(W7&gt;Y7,"○",IF(W7&lt;Y7,"●"))))</f>
        <v>○</v>
      </c>
      <c r="X6" s="62"/>
      <c r="Y6" s="63"/>
      <c r="Z6" s="61" t="str">
        <f>IF(Z7="","",IF(Z7=AB7,"△",IF(Z7&gt;AB7,"○",IF(Z7&lt;AB7,"●"))))</f>
        <v>●</v>
      </c>
      <c r="AA6" s="62"/>
      <c r="AB6" s="63"/>
      <c r="AC6" s="61" t="str">
        <f>IF(AC7="","",IF(AC7=AE7,"△",IF(AC7&gt;AE7,"○",IF(AC7&lt;AE7,"●"))))</f>
        <v>△</v>
      </c>
      <c r="AD6" s="62"/>
      <c r="AE6" s="63"/>
      <c r="AF6" s="61" t="str">
        <f>IF(AF7="","",IF(AF7=AH7,"△",IF(AF7&gt;AH7,"○",IF(AF7&lt;AH7,"●"))))</f>
        <v>●</v>
      </c>
      <c r="AG6" s="62"/>
      <c r="AH6" s="63"/>
      <c r="AI6" s="61" t="str">
        <f>IF(AI7="","",IF(AI7=AK7,"△",IF(AI7&gt;AK7,"○",IF(AI7&lt;AK7,"●"))))</f>
        <v>●</v>
      </c>
      <c r="AJ6" s="62"/>
      <c r="AK6" s="63"/>
      <c r="AL6" s="75">
        <f>(COUNTIF(B6:AK6,"○")+COUNTIF(B6:AK6,"□"))</f>
        <v>4</v>
      </c>
      <c r="AM6" s="75">
        <f>(COUNTIF(B6:AK6,"●")+COUNTIF(B6:AK6,"■"))</f>
        <v>5</v>
      </c>
      <c r="AN6" s="75">
        <f>COUNTIF(B6:AK6,"△")</f>
        <v>2</v>
      </c>
      <c r="AO6" s="77">
        <f>AL6*3+AN6</f>
        <v>14</v>
      </c>
      <c r="AP6" s="76">
        <f>B7+E7+H7+K7+N7+Q7+T7+W7+Z7+AC7+AF7+AI7</f>
        <v>21</v>
      </c>
      <c r="AQ6" s="76">
        <f>D7+G7+J7+M7+P7+S7+V7+Y7+AB7+AE7+AH7+AK7</f>
        <v>36</v>
      </c>
      <c r="AR6" s="76">
        <f>AP6-AQ6</f>
        <v>-15</v>
      </c>
    </row>
    <row r="7" spans="1:44" ht="11.25" customHeight="1">
      <c r="A7" s="53"/>
      <c r="B7" s="10">
        <v>0</v>
      </c>
      <c r="C7" s="11" t="s">
        <v>7</v>
      </c>
      <c r="D7" s="12">
        <v>2</v>
      </c>
      <c r="E7" s="67"/>
      <c r="F7" s="68"/>
      <c r="G7" s="69"/>
      <c r="H7" s="7">
        <v>6</v>
      </c>
      <c r="I7" s="8" t="s">
        <v>7</v>
      </c>
      <c r="J7" s="9">
        <v>0</v>
      </c>
      <c r="K7" s="7">
        <v>3</v>
      </c>
      <c r="L7" s="8" t="s">
        <v>7</v>
      </c>
      <c r="M7" s="9">
        <v>12</v>
      </c>
      <c r="N7" s="7">
        <v>2</v>
      </c>
      <c r="O7" s="8" t="s">
        <v>7</v>
      </c>
      <c r="P7" s="9">
        <v>1</v>
      </c>
      <c r="Q7" s="7">
        <v>3</v>
      </c>
      <c r="R7" s="8" t="s">
        <v>7</v>
      </c>
      <c r="S7" s="9">
        <v>1</v>
      </c>
      <c r="T7" s="7">
        <v>2</v>
      </c>
      <c r="U7" s="8" t="s">
        <v>7</v>
      </c>
      <c r="V7" s="9">
        <v>2</v>
      </c>
      <c r="W7" s="7">
        <v>1</v>
      </c>
      <c r="X7" s="8" t="s">
        <v>7</v>
      </c>
      <c r="Y7" s="9">
        <v>0</v>
      </c>
      <c r="Z7" s="7">
        <v>0</v>
      </c>
      <c r="AA7" s="8" t="s">
        <v>7</v>
      </c>
      <c r="AB7" s="9">
        <v>4</v>
      </c>
      <c r="AC7" s="7">
        <v>3</v>
      </c>
      <c r="AD7" s="8" t="s">
        <v>7</v>
      </c>
      <c r="AE7" s="9">
        <v>3</v>
      </c>
      <c r="AF7" s="7">
        <v>0</v>
      </c>
      <c r="AG7" s="8" t="s">
        <v>7</v>
      </c>
      <c r="AH7" s="9">
        <v>7</v>
      </c>
      <c r="AI7" s="7">
        <v>1</v>
      </c>
      <c r="AJ7" s="8" t="s">
        <v>7</v>
      </c>
      <c r="AK7" s="9">
        <v>4</v>
      </c>
      <c r="AL7" s="75"/>
      <c r="AM7" s="75"/>
      <c r="AN7" s="75"/>
      <c r="AO7" s="77"/>
      <c r="AP7" s="75"/>
      <c r="AQ7" s="75"/>
      <c r="AR7" s="75"/>
    </row>
    <row r="8" spans="1:44" ht="11.25" customHeight="1">
      <c r="A8" s="52" t="s">
        <v>75</v>
      </c>
      <c r="B8" s="54" t="str">
        <f>IF(B9="","",IF(B9=D9,"△",IF(B9&gt;D9,"○",IF(B9&lt;D9,"●"))))</f>
        <v>○</v>
      </c>
      <c r="C8" s="55"/>
      <c r="D8" s="56"/>
      <c r="E8" s="54" t="str">
        <f>IF(E9="","",IF(E9=G9,"△",IF(E9&gt;G9,"○",IF(E9&lt;G9,"●"))))</f>
        <v>●</v>
      </c>
      <c r="F8" s="55"/>
      <c r="G8" s="56"/>
      <c r="H8" s="64"/>
      <c r="I8" s="70"/>
      <c r="J8" s="71"/>
      <c r="K8" s="61" t="str">
        <f>IF(K9="","",IF(K9=M9,"△",IF(K9&gt;M9,"○",IF(K9&lt;M9,"●"))))</f>
        <v>●</v>
      </c>
      <c r="L8" s="62"/>
      <c r="M8" s="63"/>
      <c r="N8" s="61" t="str">
        <f>IF(N9="","",IF(N9=P9,"△",IF(N9&gt;P9,"○",IF(N9&lt;P9,"●"))))</f>
        <v>△</v>
      </c>
      <c r="O8" s="62"/>
      <c r="P8" s="63"/>
      <c r="Q8" s="61" t="str">
        <f>IF(Q9="","",IF(Q9=S9,"△",IF(Q9&gt;S9,"○",IF(Q9&lt;S9,"●"))))</f>
        <v>○</v>
      </c>
      <c r="R8" s="62"/>
      <c r="S8" s="63"/>
      <c r="T8" s="61" t="str">
        <f>IF(T9="","",IF(T9=V9,"△",IF(T9&gt;V9,"○",IF(T9&lt;V9,"●"))))</f>
        <v>●</v>
      </c>
      <c r="U8" s="62"/>
      <c r="V8" s="63"/>
      <c r="W8" s="61" t="str">
        <f>IF(W9="","",IF(W9=Y9,"△",IF(W9&gt;Y9,"○",IF(W9&lt;Y9,"●"))))</f>
        <v>△</v>
      </c>
      <c r="X8" s="62"/>
      <c r="Y8" s="63"/>
      <c r="Z8" s="61" t="str">
        <f>IF(Z9="","",IF(Z9=AB9,"△",IF(Z9&gt;AB9,"○",IF(Z9&lt;AB9,"●"))))</f>
        <v>●</v>
      </c>
      <c r="AA8" s="62"/>
      <c r="AB8" s="63"/>
      <c r="AC8" s="61" t="str">
        <f>IF(AC9="","",IF(AC9=AE9,"△",IF(AC9&gt;AE9,"○",IF(AC9&lt;AE9,"●"))))</f>
        <v>●</v>
      </c>
      <c r="AD8" s="62"/>
      <c r="AE8" s="63"/>
      <c r="AF8" s="61" t="str">
        <f>IF(AF9="","",IF(AF9=AH9,"△",IF(AF9&gt;AH9,"○",IF(AF9&lt;AH9,"●"))))</f>
        <v>●</v>
      </c>
      <c r="AG8" s="62"/>
      <c r="AH8" s="63"/>
      <c r="AI8" s="61" t="str">
        <f>IF(AI9="","",IF(AI9=AK9,"△",IF(AI9&gt;AK9,"○",IF(AI9&lt;AK9,"●"))))</f>
        <v>●</v>
      </c>
      <c r="AJ8" s="62"/>
      <c r="AK8" s="63"/>
      <c r="AL8" s="75">
        <f>(COUNTIF(B8:AK8,"○")+COUNTIF(B8:AK8,"□"))</f>
        <v>2</v>
      </c>
      <c r="AM8" s="75">
        <f>(COUNTIF(B8:AK8,"●")+COUNTIF(B8:AK8,"■"))</f>
        <v>7</v>
      </c>
      <c r="AN8" s="75">
        <f>COUNTIF(B8:AK8,"△")</f>
        <v>2</v>
      </c>
      <c r="AO8" s="77">
        <f>AL8*3+AN8</f>
        <v>8</v>
      </c>
      <c r="AP8" s="76">
        <f>B9+E9+H9+K9+N9+Q9+T9+W9+Z9+AC9+AF9+AI9</f>
        <v>10</v>
      </c>
      <c r="AQ8" s="76">
        <f>D9+G9+J9+M9+P9+S9+V9+Y9+AB9+AE9+AH9+AK9</f>
        <v>27</v>
      </c>
      <c r="AR8" s="76">
        <f>AP8-AQ8</f>
        <v>-17</v>
      </c>
    </row>
    <row r="9" spans="1:44" ht="11.25" customHeight="1">
      <c r="A9" s="53"/>
      <c r="B9" s="10">
        <v>3</v>
      </c>
      <c r="C9" s="11" t="s">
        <v>7</v>
      </c>
      <c r="D9" s="12">
        <v>2</v>
      </c>
      <c r="E9" s="10">
        <v>0</v>
      </c>
      <c r="F9" s="11" t="s">
        <v>7</v>
      </c>
      <c r="G9" s="12">
        <v>6</v>
      </c>
      <c r="H9" s="72"/>
      <c r="I9" s="73"/>
      <c r="J9" s="74"/>
      <c r="K9" s="7">
        <v>1</v>
      </c>
      <c r="L9" s="8" t="s">
        <v>7</v>
      </c>
      <c r="M9" s="9">
        <v>3</v>
      </c>
      <c r="N9" s="7">
        <v>0</v>
      </c>
      <c r="O9" s="8" t="s">
        <v>7</v>
      </c>
      <c r="P9" s="9">
        <v>0</v>
      </c>
      <c r="Q9" s="7">
        <v>2</v>
      </c>
      <c r="R9" s="8" t="s">
        <v>7</v>
      </c>
      <c r="S9" s="9">
        <v>0</v>
      </c>
      <c r="T9" s="7">
        <v>0</v>
      </c>
      <c r="U9" s="8" t="s">
        <v>7</v>
      </c>
      <c r="V9" s="9">
        <v>4</v>
      </c>
      <c r="W9" s="7">
        <v>1</v>
      </c>
      <c r="X9" s="8" t="s">
        <v>7</v>
      </c>
      <c r="Y9" s="9">
        <v>1</v>
      </c>
      <c r="Z9" s="7">
        <v>1</v>
      </c>
      <c r="AA9" s="8" t="s">
        <v>7</v>
      </c>
      <c r="AB9" s="9">
        <v>2</v>
      </c>
      <c r="AC9" s="7">
        <v>2</v>
      </c>
      <c r="AD9" s="8" t="s">
        <v>7</v>
      </c>
      <c r="AE9" s="9">
        <v>4</v>
      </c>
      <c r="AF9" s="7">
        <v>0</v>
      </c>
      <c r="AG9" s="8" t="s">
        <v>7</v>
      </c>
      <c r="AH9" s="9">
        <v>4</v>
      </c>
      <c r="AI9" s="7">
        <v>0</v>
      </c>
      <c r="AJ9" s="8" t="s">
        <v>7</v>
      </c>
      <c r="AK9" s="9">
        <v>1</v>
      </c>
      <c r="AL9" s="75"/>
      <c r="AM9" s="75"/>
      <c r="AN9" s="75"/>
      <c r="AO9" s="77"/>
      <c r="AP9" s="75"/>
      <c r="AQ9" s="75"/>
      <c r="AR9" s="75"/>
    </row>
    <row r="10" spans="1:44" ht="11.25" customHeight="1">
      <c r="A10" s="52" t="s">
        <v>54</v>
      </c>
      <c r="B10" s="54" t="str">
        <f aca="true" t="shared" si="0" ref="B10:H10">IF(B11="","",IF(B11=D11,"△",IF(B11&gt;D11,"○",IF(B11&lt;D11,"●"))))</f>
        <v>○</v>
      </c>
      <c r="C10" s="55"/>
      <c r="D10" s="56"/>
      <c r="E10" s="54" t="str">
        <f t="shared" si="0"/>
        <v>○</v>
      </c>
      <c r="F10" s="55"/>
      <c r="G10" s="56"/>
      <c r="H10" s="54" t="str">
        <f t="shared" si="0"/>
        <v>○</v>
      </c>
      <c r="I10" s="55"/>
      <c r="J10" s="56"/>
      <c r="K10" s="64"/>
      <c r="L10" s="65"/>
      <c r="M10" s="66"/>
      <c r="N10" s="61" t="str">
        <f>IF(N11="","",IF(N11=P11,"△",IF(N11&gt;P11,"○",IF(N11&lt;P11,"●"))))</f>
        <v>○</v>
      </c>
      <c r="O10" s="62"/>
      <c r="P10" s="63"/>
      <c r="Q10" s="61" t="str">
        <f>IF(Q11="","",IF(Q11=S11,"△",IF(Q11&gt;S11,"○",IF(Q11&lt;S11,"●"))))</f>
        <v>●</v>
      </c>
      <c r="R10" s="62"/>
      <c r="S10" s="63"/>
      <c r="T10" s="61" t="str">
        <f>IF(T11="","",IF(T11=V11,"△",IF(T11&gt;V11,"○",IF(T11&lt;V11,"●"))))</f>
        <v>△</v>
      </c>
      <c r="U10" s="62"/>
      <c r="V10" s="63"/>
      <c r="W10" s="61" t="str">
        <f>IF(W11="","",IF(W11=Y11,"△",IF(W11&gt;Y11,"○",IF(W11&lt;Y11,"●"))))</f>
        <v>●</v>
      </c>
      <c r="X10" s="62"/>
      <c r="Y10" s="63"/>
      <c r="Z10" s="61" t="str">
        <f>IF(Z11="","",IF(Z11=AB11,"△",IF(Z11&gt;AB11,"○",IF(Z11&lt;AB11,"●"))))</f>
        <v>●</v>
      </c>
      <c r="AA10" s="62"/>
      <c r="AB10" s="63"/>
      <c r="AC10" s="61" t="str">
        <f>IF(AC11="","",IF(AC11=AE11,"△",IF(AC11&gt;AE11,"○",IF(AC11&lt;AE11,"●"))))</f>
        <v>●</v>
      </c>
      <c r="AD10" s="62"/>
      <c r="AE10" s="63"/>
      <c r="AF10" s="61" t="str">
        <f>IF(AF11="","",IF(AF11=AH11,"△",IF(AF11&gt;AH11,"○",IF(AF11&lt;AH11,"●"))))</f>
        <v>△</v>
      </c>
      <c r="AG10" s="62"/>
      <c r="AH10" s="63"/>
      <c r="AI10" s="61" t="str">
        <f>IF(AI11="","",IF(AI11=AK11,"△",IF(AI11&gt;AK11,"○",IF(AI11&lt;AK11,"●"))))</f>
        <v>△</v>
      </c>
      <c r="AJ10" s="62"/>
      <c r="AK10" s="63"/>
      <c r="AL10" s="75">
        <f>(COUNTIF(B10:AK10,"○")+COUNTIF(B10:AK10,"□"))</f>
        <v>4</v>
      </c>
      <c r="AM10" s="75">
        <f>(COUNTIF(B10:AK10,"●")+COUNTIF(B10:AK10,"■"))</f>
        <v>4</v>
      </c>
      <c r="AN10" s="75">
        <f>COUNTIF(B10:AK10,"△")</f>
        <v>3</v>
      </c>
      <c r="AO10" s="77">
        <f>AL10*3+AN10</f>
        <v>15</v>
      </c>
      <c r="AP10" s="76">
        <f>B11+E11+H11+K11+N11+Q11+T11+W11+Z11+AC11+AF11+AI11</f>
        <v>33</v>
      </c>
      <c r="AQ10" s="76">
        <f>D11+G11+J11+M11+P11+S11+V11+Y11+AB11+AE11+AH11+AK11</f>
        <v>25</v>
      </c>
      <c r="AR10" s="76">
        <f>AP10-AQ10</f>
        <v>8</v>
      </c>
    </row>
    <row r="11" spans="1:44" ht="11.25" customHeight="1">
      <c r="A11" s="53"/>
      <c r="B11" s="10">
        <v>3</v>
      </c>
      <c r="C11" s="11" t="s">
        <v>7</v>
      </c>
      <c r="D11" s="12">
        <v>1</v>
      </c>
      <c r="E11" s="10">
        <v>12</v>
      </c>
      <c r="F11" s="11" t="s">
        <v>7</v>
      </c>
      <c r="G11" s="12">
        <v>3</v>
      </c>
      <c r="H11" s="10">
        <v>3</v>
      </c>
      <c r="I11" s="11" t="s">
        <v>7</v>
      </c>
      <c r="J11" s="12">
        <v>1</v>
      </c>
      <c r="K11" s="67"/>
      <c r="L11" s="68"/>
      <c r="M11" s="69"/>
      <c r="N11" s="7">
        <v>7</v>
      </c>
      <c r="O11" s="8" t="s">
        <v>7</v>
      </c>
      <c r="P11" s="9">
        <v>3</v>
      </c>
      <c r="Q11" s="7">
        <v>1</v>
      </c>
      <c r="R11" s="8" t="s">
        <v>7</v>
      </c>
      <c r="S11" s="9">
        <v>4</v>
      </c>
      <c r="T11" s="7">
        <v>0</v>
      </c>
      <c r="U11" s="8" t="s">
        <v>7</v>
      </c>
      <c r="V11" s="9">
        <v>0</v>
      </c>
      <c r="W11" s="7">
        <v>0</v>
      </c>
      <c r="X11" s="8" t="s">
        <v>7</v>
      </c>
      <c r="Y11" s="9">
        <v>1</v>
      </c>
      <c r="Z11" s="7">
        <v>2</v>
      </c>
      <c r="AA11" s="8" t="s">
        <v>7</v>
      </c>
      <c r="AB11" s="9">
        <v>6</v>
      </c>
      <c r="AC11" s="7">
        <v>0</v>
      </c>
      <c r="AD11" s="8" t="s">
        <v>7</v>
      </c>
      <c r="AE11" s="9">
        <v>1</v>
      </c>
      <c r="AF11" s="7">
        <v>2</v>
      </c>
      <c r="AG11" s="8" t="s">
        <v>7</v>
      </c>
      <c r="AH11" s="9">
        <v>2</v>
      </c>
      <c r="AI11" s="7">
        <v>3</v>
      </c>
      <c r="AJ11" s="8" t="s">
        <v>7</v>
      </c>
      <c r="AK11" s="9">
        <v>3</v>
      </c>
      <c r="AL11" s="75"/>
      <c r="AM11" s="75"/>
      <c r="AN11" s="75"/>
      <c r="AO11" s="77"/>
      <c r="AP11" s="75"/>
      <c r="AQ11" s="75"/>
      <c r="AR11" s="75"/>
    </row>
    <row r="12" spans="1:44" ht="11.25" customHeight="1">
      <c r="A12" s="52" t="s">
        <v>55</v>
      </c>
      <c r="B12" s="54" t="str">
        <f>IF(B13="","",IF(B13=D13,"△",IF(B13&gt;D13,"○",IF(B13&lt;D13,"●"))))</f>
        <v>○</v>
      </c>
      <c r="C12" s="55"/>
      <c r="D12" s="56"/>
      <c r="E12" s="54" t="str">
        <f>IF(E13="","",IF(E13=G13,"△",IF(E13&gt;G13,"○",IF(E13&lt;G13,"●"))))</f>
        <v>●</v>
      </c>
      <c r="F12" s="55"/>
      <c r="G12" s="56"/>
      <c r="H12" s="54" t="str">
        <f>IF(H13="","",IF(H13=J13,"△",IF(H13&gt;J13,"○",IF(H13&lt;J13,"●"))))</f>
        <v>△</v>
      </c>
      <c r="I12" s="55"/>
      <c r="J12" s="56"/>
      <c r="K12" s="54" t="str">
        <f>IF(K13="","",IF(K13=M13,"△",IF(K13&gt;M13,"○",IF(K13&lt;M13,"●"))))</f>
        <v>●</v>
      </c>
      <c r="L12" s="55"/>
      <c r="M12" s="56"/>
      <c r="N12" s="64"/>
      <c r="O12" s="65"/>
      <c r="P12" s="66"/>
      <c r="Q12" s="61" t="str">
        <f>IF(Q13="","",IF(Q13=S13,"△",IF(Q13&gt;S13,"○",IF(Q13&lt;S13,"●"))))</f>
        <v>●</v>
      </c>
      <c r="R12" s="62"/>
      <c r="S12" s="63"/>
      <c r="T12" s="61" t="str">
        <f>IF(T13="","",IF(T13=V13,"△",IF(T13&gt;V13,"○",IF(T13&lt;V13,"●"))))</f>
        <v>△</v>
      </c>
      <c r="U12" s="62"/>
      <c r="V12" s="63"/>
      <c r="W12" s="61" t="str">
        <f>IF(W13="","",IF(W13=Y13,"△",IF(W13&gt;Y13,"○",IF(W13&lt;Y13,"●"))))</f>
        <v>○</v>
      </c>
      <c r="X12" s="62"/>
      <c r="Y12" s="63"/>
      <c r="Z12" s="61" t="str">
        <f>IF(Z13="","",IF(Z13=AB13,"△",IF(Z13&gt;AB13,"○",IF(Z13&lt;AB13,"●"))))</f>
        <v>●</v>
      </c>
      <c r="AA12" s="62"/>
      <c r="AB12" s="63"/>
      <c r="AC12" s="61" t="str">
        <f>IF(AC13="","",IF(AC13=AE13,"△",IF(AC13&gt;AE13,"○",IF(AC13&lt;AE13,"●"))))</f>
        <v>●</v>
      </c>
      <c r="AD12" s="62"/>
      <c r="AE12" s="63"/>
      <c r="AF12" s="61" t="str">
        <f>IF(AF13="","",IF(AF13=AH13,"△",IF(AF13&gt;AH13,"○",IF(AF13&lt;AH13,"●"))))</f>
        <v>●</v>
      </c>
      <c r="AG12" s="62"/>
      <c r="AH12" s="63"/>
      <c r="AI12" s="61" t="str">
        <f>IF(AI13="","",IF(AI13=AK13,"△",IF(AI13&gt;AK13,"○",IF(AI13&lt;AK13,"●"))))</f>
        <v>●</v>
      </c>
      <c r="AJ12" s="62"/>
      <c r="AK12" s="63"/>
      <c r="AL12" s="75">
        <f>(COUNTIF(B12:AK12,"○")+COUNTIF(B12:AK12,"□"))</f>
        <v>2</v>
      </c>
      <c r="AM12" s="75">
        <f>(COUNTIF(B12:AK12,"●")+COUNTIF(B12:AK12,"■"))</f>
        <v>7</v>
      </c>
      <c r="AN12" s="75">
        <f>COUNTIF(B12:AK12,"△")</f>
        <v>2</v>
      </c>
      <c r="AO12" s="77">
        <f>AL12*3+AN12</f>
        <v>8</v>
      </c>
      <c r="AP12" s="76">
        <f>B13+E13+H13+K13+N13+Q13+T13+W13+Z13+AC13+AF13+AI13</f>
        <v>12</v>
      </c>
      <c r="AQ12" s="76">
        <f>D13+G13+J13+M13+P13+S13+V13+Y13+AB13+AE13+AH13+AK13</f>
        <v>27</v>
      </c>
      <c r="AR12" s="76">
        <f>AP12-AQ12</f>
        <v>-15</v>
      </c>
    </row>
    <row r="13" spans="1:44" ht="11.25" customHeight="1">
      <c r="A13" s="53"/>
      <c r="B13" s="10">
        <v>3</v>
      </c>
      <c r="C13" s="11" t="s">
        <v>7</v>
      </c>
      <c r="D13" s="12">
        <v>1</v>
      </c>
      <c r="E13" s="10">
        <v>1</v>
      </c>
      <c r="F13" s="11" t="s">
        <v>7</v>
      </c>
      <c r="G13" s="12">
        <v>2</v>
      </c>
      <c r="H13" s="10">
        <v>0</v>
      </c>
      <c r="I13" s="11" t="s">
        <v>7</v>
      </c>
      <c r="J13" s="12">
        <v>0</v>
      </c>
      <c r="K13" s="10">
        <v>3</v>
      </c>
      <c r="L13" s="11" t="s">
        <v>7</v>
      </c>
      <c r="M13" s="12">
        <v>7</v>
      </c>
      <c r="N13" s="67"/>
      <c r="O13" s="68"/>
      <c r="P13" s="69"/>
      <c r="Q13" s="7">
        <v>1</v>
      </c>
      <c r="R13" s="8" t="s">
        <v>7</v>
      </c>
      <c r="S13" s="9">
        <v>4</v>
      </c>
      <c r="T13" s="7">
        <v>0</v>
      </c>
      <c r="U13" s="8" t="s">
        <v>7</v>
      </c>
      <c r="V13" s="9">
        <v>0</v>
      </c>
      <c r="W13" s="7">
        <v>3</v>
      </c>
      <c r="X13" s="8" t="s">
        <v>7</v>
      </c>
      <c r="Y13" s="9">
        <v>2</v>
      </c>
      <c r="Z13" s="7">
        <v>0</v>
      </c>
      <c r="AA13" s="8" t="s">
        <v>7</v>
      </c>
      <c r="AB13" s="9">
        <v>1</v>
      </c>
      <c r="AC13" s="7">
        <v>0</v>
      </c>
      <c r="AD13" s="8" t="s">
        <v>7</v>
      </c>
      <c r="AE13" s="9">
        <v>3</v>
      </c>
      <c r="AF13" s="7">
        <v>1</v>
      </c>
      <c r="AG13" s="8" t="s">
        <v>7</v>
      </c>
      <c r="AH13" s="9">
        <v>5</v>
      </c>
      <c r="AI13" s="7">
        <v>0</v>
      </c>
      <c r="AJ13" s="8" t="s">
        <v>7</v>
      </c>
      <c r="AK13" s="9">
        <v>2</v>
      </c>
      <c r="AL13" s="75"/>
      <c r="AM13" s="75"/>
      <c r="AN13" s="75"/>
      <c r="AO13" s="77"/>
      <c r="AP13" s="75"/>
      <c r="AQ13" s="75"/>
      <c r="AR13" s="75"/>
    </row>
    <row r="14" spans="1:44" ht="11.25" customHeight="1">
      <c r="A14" s="52" t="s">
        <v>56</v>
      </c>
      <c r="B14" s="54" t="str">
        <f>IF(B15="","",IF(B15=D15,"△",IF(B15&gt;D15,"○",IF(B15&lt;D15,"●"))))</f>
        <v>△</v>
      </c>
      <c r="C14" s="55"/>
      <c r="D14" s="56"/>
      <c r="E14" s="54" t="str">
        <f>IF(E15="","",IF(E15=G15,"△",IF(E15&gt;G15,"○",IF(E15&lt;G15,"●"))))</f>
        <v>●</v>
      </c>
      <c r="F14" s="55"/>
      <c r="G14" s="56"/>
      <c r="H14" s="54" t="str">
        <f>IF(H15="","",IF(H15=J15,"△",IF(H15&gt;J15,"○",IF(H15&lt;J15,"●"))))</f>
        <v>●</v>
      </c>
      <c r="I14" s="55"/>
      <c r="J14" s="56"/>
      <c r="K14" s="54" t="str">
        <f>IF(K15="","",IF(K15=M15,"△",IF(K15&gt;M15,"○",IF(K15&lt;M15,"●"))))</f>
        <v>○</v>
      </c>
      <c r="L14" s="55"/>
      <c r="M14" s="56"/>
      <c r="N14" s="54" t="str">
        <f>IF(N15="","",IF(N15=P15,"△",IF(N15&gt;P15,"○",IF(N15&lt;P15,"●"))))</f>
        <v>○</v>
      </c>
      <c r="O14" s="55"/>
      <c r="P14" s="56"/>
      <c r="Q14" s="64"/>
      <c r="R14" s="65"/>
      <c r="S14" s="66"/>
      <c r="T14" s="61" t="str">
        <f>IF(T15="","",IF(T15=V15,"△",IF(T15&gt;V15,"○",IF(T15&lt;V15,"●"))))</f>
        <v>○</v>
      </c>
      <c r="U14" s="62"/>
      <c r="V14" s="63"/>
      <c r="W14" s="61" t="str">
        <f>IF(W15="","",IF(W15=Y15,"△",IF(W15&gt;Y15,"○",IF(W15&lt;Y15,"●"))))</f>
        <v>○</v>
      </c>
      <c r="X14" s="62"/>
      <c r="Y14" s="63"/>
      <c r="Z14" s="61" t="str">
        <f>IF(Z15="","",IF(Z15=AB15,"△",IF(Z15&gt;AB15,"○",IF(Z15&lt;AB15,"●"))))</f>
        <v>●</v>
      </c>
      <c r="AA14" s="62"/>
      <c r="AB14" s="63"/>
      <c r="AC14" s="61" t="str">
        <f>IF(AC15="","",IF(AC15=AE15,"△",IF(AC15&gt;AE15,"○",IF(AC15&lt;AE15,"●"))))</f>
        <v>●</v>
      </c>
      <c r="AD14" s="62"/>
      <c r="AE14" s="63"/>
      <c r="AF14" s="61" t="str">
        <f>IF(AF15="","",IF(AF15=AH15,"△",IF(AF15&gt;AH15,"○",IF(AF15&lt;AH15,"●"))))</f>
        <v>●</v>
      </c>
      <c r="AG14" s="62"/>
      <c r="AH14" s="63"/>
      <c r="AI14" s="61" t="str">
        <f>IF(AI15="","",IF(AI15=AK15,"△",IF(AI15&gt;AK15,"○",IF(AI15&lt;AK15,"●"))))</f>
        <v>●</v>
      </c>
      <c r="AJ14" s="62"/>
      <c r="AK14" s="63"/>
      <c r="AL14" s="75">
        <f>(COUNTIF(B14:AK14,"○")+COUNTIF(B14:AK14,"□"))</f>
        <v>4</v>
      </c>
      <c r="AM14" s="75">
        <f>(COUNTIF(B14:AK14,"●")+COUNTIF(B14:AK14,"■"))</f>
        <v>6</v>
      </c>
      <c r="AN14" s="75">
        <f>COUNTIF(B14:AK14,"△")</f>
        <v>1</v>
      </c>
      <c r="AO14" s="77">
        <f>AL14*3+AN14</f>
        <v>13</v>
      </c>
      <c r="AP14" s="76">
        <f>B15+E15+H15+K15+N15+Q15+T15+W15+Z15+AC15+AF15+AI15</f>
        <v>21</v>
      </c>
      <c r="AQ14" s="76">
        <f>D15+G15+J15+M15+P15+S15+V15+Y15+AB15+AE15+AH15+AK15</f>
        <v>22</v>
      </c>
      <c r="AR14" s="76">
        <f>AP14-AQ14</f>
        <v>-1</v>
      </c>
    </row>
    <row r="15" spans="1:44" ht="11.25" customHeight="1">
      <c r="A15" s="53"/>
      <c r="B15" s="10">
        <v>1</v>
      </c>
      <c r="C15" s="11" t="s">
        <v>7</v>
      </c>
      <c r="D15" s="12">
        <v>1</v>
      </c>
      <c r="E15" s="10">
        <v>1</v>
      </c>
      <c r="F15" s="11" t="s">
        <v>7</v>
      </c>
      <c r="G15" s="12">
        <v>3</v>
      </c>
      <c r="H15" s="10">
        <v>0</v>
      </c>
      <c r="I15" s="11" t="s">
        <v>7</v>
      </c>
      <c r="J15" s="12">
        <v>2</v>
      </c>
      <c r="K15" s="10">
        <v>4</v>
      </c>
      <c r="L15" s="11" t="s">
        <v>7</v>
      </c>
      <c r="M15" s="12">
        <v>1</v>
      </c>
      <c r="N15" s="10">
        <v>4</v>
      </c>
      <c r="O15" s="11" t="s">
        <v>7</v>
      </c>
      <c r="P15" s="12">
        <v>1</v>
      </c>
      <c r="Q15" s="67"/>
      <c r="R15" s="68"/>
      <c r="S15" s="69"/>
      <c r="T15" s="7">
        <v>5</v>
      </c>
      <c r="U15" s="8" t="s">
        <v>7</v>
      </c>
      <c r="V15" s="9">
        <v>1</v>
      </c>
      <c r="W15" s="7">
        <v>2</v>
      </c>
      <c r="X15" s="8" t="s">
        <v>7</v>
      </c>
      <c r="Y15" s="9">
        <v>0</v>
      </c>
      <c r="Z15" s="7">
        <v>1</v>
      </c>
      <c r="AA15" s="8" t="s">
        <v>7</v>
      </c>
      <c r="AB15" s="9">
        <v>6</v>
      </c>
      <c r="AC15" s="7">
        <v>1</v>
      </c>
      <c r="AD15" s="8" t="s">
        <v>7</v>
      </c>
      <c r="AE15" s="9">
        <v>3</v>
      </c>
      <c r="AF15" s="7">
        <v>1</v>
      </c>
      <c r="AG15" s="8" t="s">
        <v>7</v>
      </c>
      <c r="AH15" s="9">
        <v>2</v>
      </c>
      <c r="AI15" s="7">
        <v>1</v>
      </c>
      <c r="AJ15" s="8" t="s">
        <v>7</v>
      </c>
      <c r="AK15" s="9">
        <v>2</v>
      </c>
      <c r="AL15" s="75"/>
      <c r="AM15" s="75"/>
      <c r="AN15" s="75"/>
      <c r="AO15" s="77"/>
      <c r="AP15" s="75"/>
      <c r="AQ15" s="75"/>
      <c r="AR15" s="75"/>
    </row>
    <row r="16" spans="1:44" ht="11.25" customHeight="1">
      <c r="A16" s="52" t="s">
        <v>70</v>
      </c>
      <c r="B16" s="54" t="str">
        <f>IF(B17="","",IF(B17=D17,"△",IF(B17&gt;D17,"○",IF(B17&lt;D17,"●"))))</f>
        <v>●</v>
      </c>
      <c r="C16" s="55"/>
      <c r="D16" s="56"/>
      <c r="E16" s="54" t="str">
        <f>IF(E17="","",IF(E17=G17,"△",IF(E17&gt;G17,"○",IF(E17&lt;G17,"●"))))</f>
        <v>△</v>
      </c>
      <c r="F16" s="55"/>
      <c r="G16" s="56"/>
      <c r="H16" s="54" t="str">
        <f>IF(H17="","",IF(H17=J17,"△",IF(H17&gt;J17,"○",IF(H17&lt;J17,"●"))))</f>
        <v>○</v>
      </c>
      <c r="I16" s="55"/>
      <c r="J16" s="56"/>
      <c r="K16" s="54" t="str">
        <f>IF(K17="","",IF(K17=M17,"△",IF(K17&gt;M17,"○",IF(K17&lt;M17,"●"))))</f>
        <v>△</v>
      </c>
      <c r="L16" s="55"/>
      <c r="M16" s="56"/>
      <c r="N16" s="54" t="str">
        <f>IF(N17="","",IF(N17=P17,"△",IF(N17&gt;P17,"○",IF(N17&lt;P17,"●"))))</f>
        <v>△</v>
      </c>
      <c r="O16" s="55"/>
      <c r="P16" s="56"/>
      <c r="Q16" s="54" t="str">
        <f>IF(Q17="","",IF(Q17=S17,"△",IF(Q17&gt;S17,"○",IF(Q17&lt;S17,"●"))))</f>
        <v>●</v>
      </c>
      <c r="R16" s="55"/>
      <c r="S16" s="56"/>
      <c r="T16" s="64"/>
      <c r="U16" s="65"/>
      <c r="V16" s="66"/>
      <c r="W16" s="61" t="str">
        <f aca="true" t="shared" si="1" ref="W16:AC16">IF(W17="","",IF(W17=Y17,"△",IF(W17&gt;Y17,"○",IF(W17&lt;Y17,"●"))))</f>
        <v>●</v>
      </c>
      <c r="X16" s="62"/>
      <c r="Y16" s="63"/>
      <c r="Z16" s="61" t="str">
        <f t="shared" si="1"/>
        <v>●</v>
      </c>
      <c r="AA16" s="62"/>
      <c r="AB16" s="63"/>
      <c r="AC16" s="61" t="str">
        <f t="shared" si="1"/>
        <v>●</v>
      </c>
      <c r="AD16" s="62"/>
      <c r="AE16" s="63"/>
      <c r="AF16" s="61" t="str">
        <f>IF(AF17="","",IF(AF17=AH17,"△",IF(AF17&gt;AH17,"○",IF(AF17&lt;AH17,"●"))))</f>
        <v>○</v>
      </c>
      <c r="AG16" s="62"/>
      <c r="AH16" s="63"/>
      <c r="AI16" s="61" t="str">
        <f>IF(AI17="","",IF(AI17=AK17,"△",IF(AI17&gt;AK17,"○",IF(AI17&lt;AK17,"●"))))</f>
        <v>○</v>
      </c>
      <c r="AJ16" s="62"/>
      <c r="AK16" s="63"/>
      <c r="AL16" s="75">
        <f>(COUNTIF(B16:AK16,"○")+COUNTIF(B16:AK16,"□"))</f>
        <v>3</v>
      </c>
      <c r="AM16" s="75">
        <f>(COUNTIF(B16:AK16,"●")+COUNTIF(B16:AK16,"■"))</f>
        <v>5</v>
      </c>
      <c r="AN16" s="75">
        <f>COUNTIF(B16:AK16,"△")</f>
        <v>3</v>
      </c>
      <c r="AO16" s="77">
        <f>AL16*3+AN16</f>
        <v>12</v>
      </c>
      <c r="AP16" s="76">
        <f>B17+E17+H17+K17+N17+Q17+T17+W17+Z17+AC17+AF17+AI17</f>
        <v>12</v>
      </c>
      <c r="AQ16" s="76">
        <f>D17+G17+J17+M17+P17+S17+V17+Y17+AB17+AE17+AH17+AK17</f>
        <v>28</v>
      </c>
      <c r="AR16" s="76">
        <f>AP16-AQ16</f>
        <v>-16</v>
      </c>
    </row>
    <row r="17" spans="1:44" ht="11.25" customHeight="1">
      <c r="A17" s="53"/>
      <c r="B17" s="10">
        <v>1</v>
      </c>
      <c r="C17" s="11" t="s">
        <v>7</v>
      </c>
      <c r="D17" s="12">
        <v>5</v>
      </c>
      <c r="E17" s="10">
        <v>2</v>
      </c>
      <c r="F17" s="11" t="s">
        <v>7</v>
      </c>
      <c r="G17" s="12">
        <v>2</v>
      </c>
      <c r="H17" s="10">
        <v>4</v>
      </c>
      <c r="I17" s="11" t="s">
        <v>7</v>
      </c>
      <c r="J17" s="12">
        <v>0</v>
      </c>
      <c r="K17" s="10">
        <v>0</v>
      </c>
      <c r="L17" s="11" t="s">
        <v>7</v>
      </c>
      <c r="M17" s="12">
        <v>0</v>
      </c>
      <c r="N17" s="10">
        <v>0</v>
      </c>
      <c r="O17" s="11" t="s">
        <v>7</v>
      </c>
      <c r="P17" s="12">
        <v>0</v>
      </c>
      <c r="Q17" s="10">
        <v>1</v>
      </c>
      <c r="R17" s="11" t="s">
        <v>7</v>
      </c>
      <c r="S17" s="12">
        <v>5</v>
      </c>
      <c r="T17" s="67"/>
      <c r="U17" s="68"/>
      <c r="V17" s="69"/>
      <c r="W17" s="7">
        <v>1</v>
      </c>
      <c r="X17" s="8" t="s">
        <v>7</v>
      </c>
      <c r="Y17" s="9">
        <v>2</v>
      </c>
      <c r="Z17" s="7">
        <v>0</v>
      </c>
      <c r="AA17" s="8" t="s">
        <v>7</v>
      </c>
      <c r="AB17" s="9">
        <v>4</v>
      </c>
      <c r="AC17" s="7">
        <v>0</v>
      </c>
      <c r="AD17" s="8" t="s">
        <v>7</v>
      </c>
      <c r="AE17" s="9">
        <v>10</v>
      </c>
      <c r="AF17" s="7">
        <v>1</v>
      </c>
      <c r="AG17" s="8" t="s">
        <v>7</v>
      </c>
      <c r="AH17" s="9">
        <v>0</v>
      </c>
      <c r="AI17" s="7">
        <v>2</v>
      </c>
      <c r="AJ17" s="8" t="s">
        <v>7</v>
      </c>
      <c r="AK17" s="9">
        <v>0</v>
      </c>
      <c r="AL17" s="75"/>
      <c r="AM17" s="75"/>
      <c r="AN17" s="75"/>
      <c r="AO17" s="77"/>
      <c r="AP17" s="75"/>
      <c r="AQ17" s="75"/>
      <c r="AR17" s="75"/>
    </row>
    <row r="18" spans="1:44" ht="11.25" customHeight="1">
      <c r="A18" s="52" t="s">
        <v>57</v>
      </c>
      <c r="B18" s="54" t="str">
        <f>IF(B19="","",IF(B19=D19,"△",IF(B19&gt;D19,"○",IF(B19&lt;D19,"●"))))</f>
        <v>△</v>
      </c>
      <c r="C18" s="55"/>
      <c r="D18" s="56"/>
      <c r="E18" s="54" t="str">
        <f>IF(E19="","",IF(E19=G19,"△",IF(E19&gt;G19,"○",IF(E19&lt;G19,"●"))))</f>
        <v>●</v>
      </c>
      <c r="F18" s="55"/>
      <c r="G18" s="56"/>
      <c r="H18" s="54" t="str">
        <f>IF(H19="","",IF(H19=J19,"△",IF(H19&gt;J19,"○",IF(H19&lt;J19,"●"))))</f>
        <v>△</v>
      </c>
      <c r="I18" s="55"/>
      <c r="J18" s="56"/>
      <c r="K18" s="54" t="str">
        <f>IF(K19="","",IF(K19=M19,"△",IF(K19&gt;M19,"○",IF(K19&lt;M19,"●"))))</f>
        <v>○</v>
      </c>
      <c r="L18" s="55"/>
      <c r="M18" s="56"/>
      <c r="N18" s="54" t="str">
        <f>IF(N19="","",IF(N19=P19,"△",IF(N19&gt;P19,"○",IF(N19&lt;P19,"●"))))</f>
        <v>●</v>
      </c>
      <c r="O18" s="55"/>
      <c r="P18" s="56"/>
      <c r="Q18" s="54" t="str">
        <f>IF(Q19="","",IF(Q19=S19,"△",IF(Q19&gt;S19,"○",IF(Q19&lt;S19,"●"))))</f>
        <v>●</v>
      </c>
      <c r="R18" s="55"/>
      <c r="S18" s="56"/>
      <c r="T18" s="54" t="str">
        <f>IF(T19="","",IF(T19=V19,"△",IF(T19&gt;V19,"○",IF(T19&lt;V19,"●"))))</f>
        <v>○</v>
      </c>
      <c r="U18" s="55"/>
      <c r="V18" s="56"/>
      <c r="W18" s="64"/>
      <c r="X18" s="65"/>
      <c r="Y18" s="66"/>
      <c r="Z18" s="61" t="str">
        <f>IF(Z19="","",IF(Z19=AB19,"△",IF(Z19&gt;AB19,"○",IF(Z19&lt;AB19,"●"))))</f>
        <v>●</v>
      </c>
      <c r="AA18" s="62"/>
      <c r="AB18" s="63"/>
      <c r="AC18" s="61" t="str">
        <f>IF(AC19="","",IF(AC19=AE19,"△",IF(AC19&gt;AE19,"○",IF(AC19&lt;AE19,"●"))))</f>
        <v>●</v>
      </c>
      <c r="AD18" s="62"/>
      <c r="AE18" s="63"/>
      <c r="AF18" s="61" t="str">
        <f>IF(AF19="","",IF(AF19=AH19,"△",IF(AF19&gt;AH19,"○",IF(AF19&lt;AH19,"●"))))</f>
        <v>●</v>
      </c>
      <c r="AG18" s="62"/>
      <c r="AH18" s="63"/>
      <c r="AI18" s="61" t="str">
        <f>IF(AI19="","",IF(AI19=AK19,"△",IF(AI19&gt;AK19,"○",IF(AI19&lt;AK19,"●"))))</f>
        <v>●</v>
      </c>
      <c r="AJ18" s="62"/>
      <c r="AK18" s="63"/>
      <c r="AL18" s="75">
        <f>(COUNTIF(B18:AK18,"○")+COUNTIF(B18:AK18,"□"))</f>
        <v>2</v>
      </c>
      <c r="AM18" s="75">
        <f>(COUNTIF(B18:AK18,"●")+COUNTIF(B18:AK18,"■"))</f>
        <v>7</v>
      </c>
      <c r="AN18" s="75">
        <f>COUNTIF(B18:AK18,"△")</f>
        <v>2</v>
      </c>
      <c r="AO18" s="77">
        <f>AL18*3+AN18</f>
        <v>8</v>
      </c>
      <c r="AP18" s="76">
        <f>B19+E19+H19+K19+N19+Q19+T19+W19+Z19+AC19+AF19+AI19</f>
        <v>11</v>
      </c>
      <c r="AQ18" s="76">
        <f>D19+G19+J19+M19+P19+S19+V19+Y19+AB19+AE19+AH19+AK19</f>
        <v>23</v>
      </c>
      <c r="AR18" s="76">
        <f>AP18-AQ18</f>
        <v>-12</v>
      </c>
    </row>
    <row r="19" spans="1:44" ht="11.25" customHeight="1">
      <c r="A19" s="53"/>
      <c r="B19" s="10">
        <v>2</v>
      </c>
      <c r="C19" s="11" t="s">
        <v>7</v>
      </c>
      <c r="D19" s="12">
        <v>2</v>
      </c>
      <c r="E19" s="10">
        <v>0</v>
      </c>
      <c r="F19" s="11" t="s">
        <v>7</v>
      </c>
      <c r="G19" s="12">
        <v>1</v>
      </c>
      <c r="H19" s="10">
        <v>1</v>
      </c>
      <c r="I19" s="11" t="s">
        <v>7</v>
      </c>
      <c r="J19" s="12">
        <v>1</v>
      </c>
      <c r="K19" s="10">
        <v>1</v>
      </c>
      <c r="L19" s="11" t="s">
        <v>7</v>
      </c>
      <c r="M19" s="12">
        <v>0</v>
      </c>
      <c r="N19" s="10">
        <v>2</v>
      </c>
      <c r="O19" s="11" t="s">
        <v>7</v>
      </c>
      <c r="P19" s="12">
        <v>3</v>
      </c>
      <c r="Q19" s="10">
        <v>0</v>
      </c>
      <c r="R19" s="11" t="s">
        <v>7</v>
      </c>
      <c r="S19" s="12">
        <v>2</v>
      </c>
      <c r="T19" s="10">
        <v>2</v>
      </c>
      <c r="U19" s="11" t="s">
        <v>7</v>
      </c>
      <c r="V19" s="12">
        <v>1</v>
      </c>
      <c r="W19" s="67"/>
      <c r="X19" s="68"/>
      <c r="Y19" s="69"/>
      <c r="Z19" s="7">
        <v>2</v>
      </c>
      <c r="AA19" s="8" t="s">
        <v>7</v>
      </c>
      <c r="AB19" s="9">
        <v>4</v>
      </c>
      <c r="AC19" s="7">
        <v>0</v>
      </c>
      <c r="AD19" s="8" t="s">
        <v>7</v>
      </c>
      <c r="AE19" s="9">
        <v>3</v>
      </c>
      <c r="AF19" s="7">
        <v>1</v>
      </c>
      <c r="AG19" s="8" t="s">
        <v>7</v>
      </c>
      <c r="AH19" s="9">
        <v>5</v>
      </c>
      <c r="AI19" s="7">
        <v>0</v>
      </c>
      <c r="AJ19" s="8" t="s">
        <v>7</v>
      </c>
      <c r="AK19" s="9">
        <v>1</v>
      </c>
      <c r="AL19" s="75"/>
      <c r="AM19" s="75"/>
      <c r="AN19" s="75"/>
      <c r="AO19" s="77"/>
      <c r="AP19" s="75"/>
      <c r="AQ19" s="75"/>
      <c r="AR19" s="75"/>
    </row>
    <row r="20" spans="1:44" ht="11.25" customHeight="1">
      <c r="A20" s="52" t="s">
        <v>58</v>
      </c>
      <c r="B20" s="54" t="str">
        <f>IF(B21="","",IF(B21=D21,"△",IF(B21&gt;D21,"○",IF(B21&lt;D21,"●"))))</f>
        <v>○</v>
      </c>
      <c r="C20" s="55"/>
      <c r="D20" s="56"/>
      <c r="E20" s="54" t="str">
        <f>IF(E21="","",IF(E21=G21,"△",IF(E21&gt;G21,"○",IF(E21&lt;G21,"●"))))</f>
        <v>○</v>
      </c>
      <c r="F20" s="55"/>
      <c r="G20" s="56"/>
      <c r="H20" s="54" t="str">
        <f>IF(H21="","",IF(H21=J21,"△",IF(H21&gt;J21,"○",IF(H21&lt;J21,"●"))))</f>
        <v>○</v>
      </c>
      <c r="I20" s="55"/>
      <c r="J20" s="56"/>
      <c r="K20" s="54" t="str">
        <f>IF(K21="","",IF(K21=M21,"△",IF(K21&gt;M21,"○",IF(K21&lt;M21,"●"))))</f>
        <v>○</v>
      </c>
      <c r="L20" s="55"/>
      <c r="M20" s="56"/>
      <c r="N20" s="54" t="str">
        <f>IF(N21="","",IF(N21=P21,"△",IF(N21&gt;P21,"○",IF(N21&lt;P21,"●"))))</f>
        <v>○</v>
      </c>
      <c r="O20" s="55"/>
      <c r="P20" s="56"/>
      <c r="Q20" s="54" t="str">
        <f>IF(Q21="","",IF(Q21=S21,"△",IF(Q21&gt;S21,"○",IF(Q21&lt;S21,"●"))))</f>
        <v>○</v>
      </c>
      <c r="R20" s="55"/>
      <c r="S20" s="56"/>
      <c r="T20" s="54" t="str">
        <f>IF(T21="","",IF(T21=V21,"△",IF(T21&gt;V21,"○",IF(T21&lt;V21,"●"))))</f>
        <v>○</v>
      </c>
      <c r="U20" s="55"/>
      <c r="V20" s="56"/>
      <c r="W20" s="54" t="str">
        <f>IF(W21="","",IF(W21=Y21,"△",IF(W21&gt;Y21,"○",IF(W21&lt;Y21,"●"))))</f>
        <v>○</v>
      </c>
      <c r="X20" s="55"/>
      <c r="Y20" s="56"/>
      <c r="Z20" s="64"/>
      <c r="AA20" s="65"/>
      <c r="AB20" s="66"/>
      <c r="AC20" s="61" t="str">
        <f>IF(AC21="","",IF(AC21=AE21,"△",IF(AC21&gt;AE21,"○",IF(AC21&lt;AE21,"●"))))</f>
        <v>○</v>
      </c>
      <c r="AD20" s="62"/>
      <c r="AE20" s="63"/>
      <c r="AF20" s="61" t="str">
        <f>IF(AF21="","",IF(AF21=AH21,"△",IF(AF21&gt;AH21,"○",IF(AF21&lt;AH21,"●"))))</f>
        <v>●</v>
      </c>
      <c r="AG20" s="62"/>
      <c r="AH20" s="63"/>
      <c r="AI20" s="61" t="str">
        <f>IF(AI21="","",IF(AI21=AK21,"△",IF(AI21&gt;AK21,"○",IF(AI21&lt;AK21,"●"))))</f>
        <v>○</v>
      </c>
      <c r="AJ20" s="62"/>
      <c r="AK20" s="63"/>
      <c r="AL20" s="75">
        <f>(COUNTIF(B20:AK20,"○")+COUNTIF(B20:AK20,"□"))</f>
        <v>10</v>
      </c>
      <c r="AM20" s="75">
        <f>(COUNTIF(B20:AK20,"●")+COUNTIF(B20:AK20,"■"))</f>
        <v>1</v>
      </c>
      <c r="AN20" s="75">
        <f>COUNTIF(B20:AK20,"△")</f>
        <v>0</v>
      </c>
      <c r="AO20" s="77">
        <f>AL20*3+AN20</f>
        <v>30</v>
      </c>
      <c r="AP20" s="76">
        <f>B21+E21+H21+K21+N21+Q21+T21+W21+Z21+AC21+AF21+AI21</f>
        <v>36</v>
      </c>
      <c r="AQ20" s="76">
        <f>D21+G21+J21+M21+P21+S21+V21+Y21+AB21+AE21+AH21+AK21</f>
        <v>11</v>
      </c>
      <c r="AR20" s="76">
        <f>AP20-AQ20</f>
        <v>25</v>
      </c>
    </row>
    <row r="21" spans="1:44" ht="11.25" customHeight="1">
      <c r="A21" s="53"/>
      <c r="B21" s="10">
        <v>3</v>
      </c>
      <c r="C21" s="11" t="s">
        <v>7</v>
      </c>
      <c r="D21" s="12">
        <v>1</v>
      </c>
      <c r="E21" s="10">
        <v>4</v>
      </c>
      <c r="F21" s="11" t="s">
        <v>7</v>
      </c>
      <c r="G21" s="12">
        <v>0</v>
      </c>
      <c r="H21" s="10">
        <v>2</v>
      </c>
      <c r="I21" s="11" t="s">
        <v>7</v>
      </c>
      <c r="J21" s="12">
        <v>1</v>
      </c>
      <c r="K21" s="10">
        <v>6</v>
      </c>
      <c r="L21" s="11" t="s">
        <v>7</v>
      </c>
      <c r="M21" s="12">
        <v>2</v>
      </c>
      <c r="N21" s="10">
        <v>1</v>
      </c>
      <c r="O21" s="11" t="s">
        <v>7</v>
      </c>
      <c r="P21" s="12">
        <v>0</v>
      </c>
      <c r="Q21" s="10">
        <v>6</v>
      </c>
      <c r="R21" s="11" t="s">
        <v>7</v>
      </c>
      <c r="S21" s="12">
        <v>1</v>
      </c>
      <c r="T21" s="10">
        <v>4</v>
      </c>
      <c r="U21" s="11" t="s">
        <v>7</v>
      </c>
      <c r="V21" s="12">
        <v>0</v>
      </c>
      <c r="W21" s="10">
        <v>4</v>
      </c>
      <c r="X21" s="11" t="s">
        <v>7</v>
      </c>
      <c r="Y21" s="12">
        <v>2</v>
      </c>
      <c r="Z21" s="67"/>
      <c r="AA21" s="68"/>
      <c r="AB21" s="69"/>
      <c r="AC21" s="7">
        <v>3</v>
      </c>
      <c r="AD21" s="8" t="s">
        <v>7</v>
      </c>
      <c r="AE21" s="9">
        <v>1</v>
      </c>
      <c r="AF21" s="7">
        <v>1</v>
      </c>
      <c r="AG21" s="8" t="s">
        <v>7</v>
      </c>
      <c r="AH21" s="9">
        <v>2</v>
      </c>
      <c r="AI21" s="7">
        <v>2</v>
      </c>
      <c r="AJ21" s="8" t="s">
        <v>7</v>
      </c>
      <c r="AK21" s="9">
        <v>1</v>
      </c>
      <c r="AL21" s="75"/>
      <c r="AM21" s="75"/>
      <c r="AN21" s="75"/>
      <c r="AO21" s="77"/>
      <c r="AP21" s="75"/>
      <c r="AQ21" s="75"/>
      <c r="AR21" s="75"/>
    </row>
    <row r="22" spans="1:44" ht="11.25" customHeight="1">
      <c r="A22" s="52" t="s">
        <v>59</v>
      </c>
      <c r="B22" s="54" t="str">
        <f>IF(B23="","",IF(B23=D23,"△",IF(B23&gt;D23,"○",IF(B23&lt;D23,"●"))))</f>
        <v>○</v>
      </c>
      <c r="C22" s="55"/>
      <c r="D22" s="56"/>
      <c r="E22" s="54" t="str">
        <f>IF(E23="","",IF(E23=G23,"△",IF(E23&gt;G23,"○",IF(E23&lt;G23,"●"))))</f>
        <v>△</v>
      </c>
      <c r="F22" s="55"/>
      <c r="G22" s="56"/>
      <c r="H22" s="54" t="str">
        <f>IF(H23="","",IF(H23=J23,"△",IF(H23&gt;J23,"○",IF(H23&lt;J23,"●"))))</f>
        <v>○</v>
      </c>
      <c r="I22" s="55"/>
      <c r="J22" s="56"/>
      <c r="K22" s="54" t="str">
        <f>IF(K23="","",IF(K23=M23,"△",IF(K23&gt;M23,"○",IF(K23&lt;M23,"●"))))</f>
        <v>○</v>
      </c>
      <c r="L22" s="55"/>
      <c r="M22" s="56"/>
      <c r="N22" s="54" t="str">
        <f>IF(N23="","",IF(N23=P23,"△",IF(N23&gt;P23,"○",IF(N23&lt;P23,"●"))))</f>
        <v>○</v>
      </c>
      <c r="O22" s="55"/>
      <c r="P22" s="56"/>
      <c r="Q22" s="54" t="str">
        <f>IF(Q23="","",IF(Q23=S23,"△",IF(Q23&gt;S23,"○",IF(Q23&lt;S23,"●"))))</f>
        <v>○</v>
      </c>
      <c r="R22" s="55"/>
      <c r="S22" s="56"/>
      <c r="T22" s="54" t="str">
        <f>IF(T23="","",IF(T23=V23,"△",IF(T23&gt;V23,"○",IF(T23&lt;V23,"●"))))</f>
        <v>○</v>
      </c>
      <c r="U22" s="55"/>
      <c r="V22" s="56"/>
      <c r="W22" s="54" t="str">
        <f>IF(W23="","",IF(W23=Y23,"△",IF(W23&gt;Y23,"○",IF(W23&lt;Y23,"●"))))</f>
        <v>○</v>
      </c>
      <c r="X22" s="55"/>
      <c r="Y22" s="56"/>
      <c r="Z22" s="54" t="str">
        <f>IF(Z23="","",IF(Z23=AB23,"△",IF(Z23&gt;AB23,"○",IF(Z23&lt;AB23,"●"))))</f>
        <v>●</v>
      </c>
      <c r="AA22" s="55"/>
      <c r="AB22" s="56"/>
      <c r="AC22" s="64"/>
      <c r="AD22" s="65"/>
      <c r="AE22" s="66"/>
      <c r="AF22" s="61" t="str">
        <f>IF(AF23="","",IF(AF23=AH23,"△",IF(AF23&gt;AH23,"○",IF(AF23&lt;AH23,"●"))))</f>
        <v>●</v>
      </c>
      <c r="AG22" s="62"/>
      <c r="AH22" s="63"/>
      <c r="AI22" s="61" t="str">
        <f>IF(AI23="","",IF(AI23=AK23,"△",IF(AI23&gt;AK23,"○",IF(AI23&lt;AK23,"●"))))</f>
        <v>●</v>
      </c>
      <c r="AJ22" s="62"/>
      <c r="AK22" s="63"/>
      <c r="AL22" s="75">
        <f>(COUNTIF(B22:AK22,"○")+COUNTIF(B22:AK22,"□"))</f>
        <v>7</v>
      </c>
      <c r="AM22" s="75">
        <f>(COUNTIF(B22:AK22,"●")+COUNTIF(B22:AK22,"■"))</f>
        <v>3</v>
      </c>
      <c r="AN22" s="75">
        <f>COUNTIF(B22:AK22,"△")</f>
        <v>1</v>
      </c>
      <c r="AO22" s="77">
        <f>AL22*3+AN22</f>
        <v>22</v>
      </c>
      <c r="AP22" s="76">
        <f>B23+E23+H23+K23+N23+Q23+T23+W23+Z23+AC23+AF23+AI23</f>
        <v>35</v>
      </c>
      <c r="AQ22" s="76">
        <f>D23+G23+J23+M23+P23+S23+V23+Y23+AB23+AE23+AH23+AK23</f>
        <v>14</v>
      </c>
      <c r="AR22" s="76">
        <f>AP22-AQ22</f>
        <v>21</v>
      </c>
    </row>
    <row r="23" spans="1:44" ht="11.25" customHeight="1">
      <c r="A23" s="53"/>
      <c r="B23" s="10">
        <v>6</v>
      </c>
      <c r="C23" s="11" t="s">
        <v>7</v>
      </c>
      <c r="D23" s="12">
        <v>0</v>
      </c>
      <c r="E23" s="10">
        <v>3</v>
      </c>
      <c r="F23" s="11" t="s">
        <v>7</v>
      </c>
      <c r="G23" s="12">
        <v>3</v>
      </c>
      <c r="H23" s="10">
        <v>4</v>
      </c>
      <c r="I23" s="11" t="s">
        <v>7</v>
      </c>
      <c r="J23" s="12">
        <v>2</v>
      </c>
      <c r="K23" s="10">
        <v>1</v>
      </c>
      <c r="L23" s="11" t="s">
        <v>7</v>
      </c>
      <c r="M23" s="12">
        <v>0</v>
      </c>
      <c r="N23" s="10">
        <v>3</v>
      </c>
      <c r="O23" s="11" t="s">
        <v>7</v>
      </c>
      <c r="P23" s="12">
        <v>0</v>
      </c>
      <c r="Q23" s="10">
        <v>3</v>
      </c>
      <c r="R23" s="11" t="s">
        <v>7</v>
      </c>
      <c r="S23" s="12">
        <v>1</v>
      </c>
      <c r="T23" s="10">
        <v>10</v>
      </c>
      <c r="U23" s="11" t="s">
        <v>140</v>
      </c>
      <c r="V23" s="12">
        <v>0</v>
      </c>
      <c r="W23" s="10">
        <v>3</v>
      </c>
      <c r="X23" s="11" t="s">
        <v>7</v>
      </c>
      <c r="Y23" s="12">
        <v>0</v>
      </c>
      <c r="Z23" s="10">
        <v>1</v>
      </c>
      <c r="AA23" s="11" t="s">
        <v>7</v>
      </c>
      <c r="AB23" s="12">
        <v>3</v>
      </c>
      <c r="AC23" s="67"/>
      <c r="AD23" s="68"/>
      <c r="AE23" s="69"/>
      <c r="AF23" s="7">
        <v>0</v>
      </c>
      <c r="AG23" s="8" t="s">
        <v>7</v>
      </c>
      <c r="AH23" s="9">
        <v>3</v>
      </c>
      <c r="AI23" s="7">
        <v>1</v>
      </c>
      <c r="AJ23" s="8" t="s">
        <v>7</v>
      </c>
      <c r="AK23" s="9">
        <v>2</v>
      </c>
      <c r="AL23" s="75"/>
      <c r="AM23" s="75"/>
      <c r="AN23" s="75"/>
      <c r="AO23" s="77"/>
      <c r="AP23" s="75"/>
      <c r="AQ23" s="75"/>
      <c r="AR23" s="75"/>
    </row>
    <row r="24" spans="1:44" ht="11.25" customHeight="1">
      <c r="A24" s="52" t="s">
        <v>61</v>
      </c>
      <c r="B24" s="54" t="str">
        <f>IF(B25="","",IF(B25=D25,"△",IF(B25&gt;D25,"○",IF(B25&lt;D25,"●"))))</f>
        <v>○</v>
      </c>
      <c r="C24" s="55"/>
      <c r="D24" s="56"/>
      <c r="E24" s="54" t="str">
        <f>IF(E25="","",IF(E25=G25,"△",IF(E25&gt;G25,"○",IF(E25&lt;G25,"●"))))</f>
        <v>○</v>
      </c>
      <c r="F24" s="55"/>
      <c r="G24" s="56"/>
      <c r="H24" s="54" t="str">
        <f>IF(H25="","",IF(H25=J25,"△",IF(H25&gt;J25,"○",IF(H25&lt;J25,"●"))))</f>
        <v>○</v>
      </c>
      <c r="I24" s="55"/>
      <c r="J24" s="56"/>
      <c r="K24" s="54" t="str">
        <f>IF(K25="","",IF(K25=M25,"△",IF(K25&gt;M25,"○",IF(K25&lt;M25,"●"))))</f>
        <v>△</v>
      </c>
      <c r="L24" s="55"/>
      <c r="M24" s="56"/>
      <c r="N24" s="54" t="str">
        <f>IF(N25="","",IF(N25=P25,"△",IF(N25&gt;P25,"○",IF(N25&lt;P25,"●"))))</f>
        <v>○</v>
      </c>
      <c r="O24" s="55"/>
      <c r="P24" s="56"/>
      <c r="Q24" s="54" t="str">
        <f>IF(Q25="","",IF(Q25=S25,"△",IF(Q25&gt;S25,"○",IF(Q25&lt;S25,"●"))))</f>
        <v>○</v>
      </c>
      <c r="R24" s="55"/>
      <c r="S24" s="56"/>
      <c r="T24" s="54" t="str">
        <f>IF(T25="","",IF(T25=V25,"△",IF(T25&gt;V25,"○",IF(T25&lt;V25,"●"))))</f>
        <v>●</v>
      </c>
      <c r="U24" s="55"/>
      <c r="V24" s="56"/>
      <c r="W24" s="54" t="str">
        <f>IF(W25="","",IF(W25=Y25,"△",IF(W25&gt;Y25,"○",IF(W25&lt;Y25,"●"))))</f>
        <v>○</v>
      </c>
      <c r="X24" s="55"/>
      <c r="Y24" s="56"/>
      <c r="Z24" s="54" t="str">
        <f>IF(Z25="","",IF(Z25=AB25,"△",IF(Z25&gt;AB25,"○",IF(Z25&lt;AB25,"●"))))</f>
        <v>○</v>
      </c>
      <c r="AA24" s="55"/>
      <c r="AB24" s="56"/>
      <c r="AC24" s="54" t="str">
        <f>IF(AC25="","",IF(AC25=AE25,"△",IF(AC25&gt;AE25,"○",IF(AC25&lt;AE25,"●"))))</f>
        <v>○</v>
      </c>
      <c r="AD24" s="55"/>
      <c r="AE24" s="56"/>
      <c r="AF24" s="64"/>
      <c r="AG24" s="65"/>
      <c r="AH24" s="66"/>
      <c r="AI24" s="61" t="str">
        <f>IF(AI25="","",IF(AI25=AK25,"△",IF(AI25&gt;AK25,"○",IF(AI25&lt;AK25,"●"))))</f>
        <v>△</v>
      </c>
      <c r="AJ24" s="62"/>
      <c r="AK24" s="63"/>
      <c r="AL24" s="75">
        <f>(COUNTIF(B24:AK24,"○")+COUNTIF(B24:AK24,"□"))</f>
        <v>8</v>
      </c>
      <c r="AM24" s="75">
        <f>(COUNTIF(B24:AK24,"●")+COUNTIF(B24:AK24,"■"))</f>
        <v>1</v>
      </c>
      <c r="AN24" s="75">
        <f>COUNTIF(B24:AK24,"△")</f>
        <v>2</v>
      </c>
      <c r="AO24" s="77">
        <f>AL24*3+AN24</f>
        <v>26</v>
      </c>
      <c r="AP24" s="76">
        <f>B25+E25+H25+K25+N25+Q25+T25+W25+Z25+AC25+AF25+AI25</f>
        <v>33</v>
      </c>
      <c r="AQ24" s="76">
        <f>D25+G25+J25+M25+P25+S25+V25+Y25+AB25+AE25+AH25+AK25</f>
        <v>8</v>
      </c>
      <c r="AR24" s="76">
        <f>AP24-AQ24</f>
        <v>25</v>
      </c>
    </row>
    <row r="25" spans="1:44" ht="11.25" customHeight="1">
      <c r="A25" s="53"/>
      <c r="B25" s="10">
        <v>3</v>
      </c>
      <c r="C25" s="11" t="s">
        <v>7</v>
      </c>
      <c r="D25" s="12">
        <v>1</v>
      </c>
      <c r="E25" s="10">
        <v>7</v>
      </c>
      <c r="F25" s="11" t="s">
        <v>7</v>
      </c>
      <c r="G25" s="12">
        <v>0</v>
      </c>
      <c r="H25" s="10">
        <v>4</v>
      </c>
      <c r="I25" s="11" t="s">
        <v>7</v>
      </c>
      <c r="J25" s="12">
        <v>0</v>
      </c>
      <c r="K25" s="10">
        <v>2</v>
      </c>
      <c r="L25" s="11" t="s">
        <v>7</v>
      </c>
      <c r="M25" s="12">
        <v>2</v>
      </c>
      <c r="N25" s="10">
        <v>5</v>
      </c>
      <c r="O25" s="11" t="s">
        <v>7</v>
      </c>
      <c r="P25" s="12">
        <v>1</v>
      </c>
      <c r="Q25" s="10">
        <v>2</v>
      </c>
      <c r="R25" s="11" t="s">
        <v>7</v>
      </c>
      <c r="S25" s="12">
        <v>1</v>
      </c>
      <c r="T25" s="10">
        <v>0</v>
      </c>
      <c r="U25" s="11" t="s">
        <v>7</v>
      </c>
      <c r="V25" s="12">
        <v>1</v>
      </c>
      <c r="W25" s="10">
        <v>5</v>
      </c>
      <c r="X25" s="11" t="s">
        <v>7</v>
      </c>
      <c r="Y25" s="12">
        <v>1</v>
      </c>
      <c r="Z25" s="10">
        <v>2</v>
      </c>
      <c r="AA25" s="11" t="s">
        <v>7</v>
      </c>
      <c r="AB25" s="12">
        <v>1</v>
      </c>
      <c r="AC25" s="10">
        <v>3</v>
      </c>
      <c r="AD25" s="11" t="s">
        <v>7</v>
      </c>
      <c r="AE25" s="12">
        <v>0</v>
      </c>
      <c r="AF25" s="67"/>
      <c r="AG25" s="68"/>
      <c r="AH25" s="69"/>
      <c r="AI25" s="7">
        <v>0</v>
      </c>
      <c r="AJ25" s="8" t="s">
        <v>7</v>
      </c>
      <c r="AK25" s="9">
        <v>0</v>
      </c>
      <c r="AL25" s="75"/>
      <c r="AM25" s="75"/>
      <c r="AN25" s="75"/>
      <c r="AO25" s="77"/>
      <c r="AP25" s="75"/>
      <c r="AQ25" s="75"/>
      <c r="AR25" s="75"/>
    </row>
    <row r="26" spans="1:44" ht="11.25" customHeight="1">
      <c r="A26" s="52" t="s">
        <v>60</v>
      </c>
      <c r="B26" s="54" t="str">
        <f>IF(B27="","",IF(B27=D27,"△",IF(B27&gt;D27,"○",IF(B27&lt;D27,"●"))))</f>
        <v>○</v>
      </c>
      <c r="C26" s="55"/>
      <c r="D26" s="56"/>
      <c r="E26" s="54" t="str">
        <f>IF(E27="","",IF(E27=G27,"△",IF(E27&gt;G27,"○",IF(E27&lt;G27,"●"))))</f>
        <v>○</v>
      </c>
      <c r="F26" s="55"/>
      <c r="G26" s="56"/>
      <c r="H26" s="54" t="str">
        <f>IF(H27="","",IF(H27=J27,"△",IF(H27&gt;J27,"○",IF(H27&lt;J27,"●"))))</f>
        <v>○</v>
      </c>
      <c r="I26" s="55"/>
      <c r="J26" s="56"/>
      <c r="K26" s="54" t="str">
        <f>IF(K27="","",IF(K27=M27,"△",IF(K27&gt;M27,"○",IF(K27&lt;M27,"●"))))</f>
        <v>△</v>
      </c>
      <c r="L26" s="55"/>
      <c r="M26" s="56"/>
      <c r="N26" s="54" t="str">
        <f>IF(N27="","",IF(N27=P27,"△",IF(N27&gt;P27,"○",IF(N27&lt;P27,"●"))))</f>
        <v>○</v>
      </c>
      <c r="O26" s="55"/>
      <c r="P26" s="56"/>
      <c r="Q26" s="54" t="str">
        <f>IF(Q27="","",IF(Q27=S27,"△",IF(Q27&gt;S27,"○",IF(Q27&lt;S27,"●"))))</f>
        <v>○</v>
      </c>
      <c r="R26" s="55"/>
      <c r="S26" s="56"/>
      <c r="T26" s="54" t="str">
        <f>IF(T27="","",IF(T27=V27,"△",IF(T27&gt;V27,"○",IF(T27&lt;V27,"●"))))</f>
        <v>●</v>
      </c>
      <c r="U26" s="55"/>
      <c r="V26" s="56"/>
      <c r="W26" s="54" t="str">
        <f>IF(W27="","",IF(W27=Y27,"△",IF(W27&gt;Y27,"○",IF(W27&lt;Y27,"●"))))</f>
        <v>○</v>
      </c>
      <c r="X26" s="55"/>
      <c r="Y26" s="56"/>
      <c r="Z26" s="54" t="str">
        <f>IF(Z27="","",IF(Z27=AB27,"△",IF(Z27&gt;AB27,"○",IF(Z27&lt;AB27,"●"))))</f>
        <v>●</v>
      </c>
      <c r="AA26" s="55"/>
      <c r="AB26" s="56"/>
      <c r="AC26" s="54" t="str">
        <f>IF(AC27="","",IF(AC27=AE27,"△",IF(AC27&gt;AE27,"○",IF(AC27&lt;AE27,"●"))))</f>
        <v>○</v>
      </c>
      <c r="AD26" s="55"/>
      <c r="AE26" s="56"/>
      <c r="AF26" s="54" t="str">
        <f>IF(AF27="","",IF(AF27=AH27,"△",IF(AF27&gt;AH27,"○",IF(AF27&lt;AH27,"●"))))</f>
        <v>△</v>
      </c>
      <c r="AG26" s="55"/>
      <c r="AH26" s="56"/>
      <c r="AI26" s="64"/>
      <c r="AJ26" s="65"/>
      <c r="AK26" s="66"/>
      <c r="AL26" s="75">
        <f>(COUNTIF(B26:AK26,"○")+COUNTIF(B26:AK26,"□"))</f>
        <v>7</v>
      </c>
      <c r="AM26" s="75">
        <f>(COUNTIF(B26:AK26,"●")+COUNTIF(B26:AK26,"■"))</f>
        <v>2</v>
      </c>
      <c r="AN26" s="75">
        <f>COUNTIF(B26:AK26,"△")</f>
        <v>2</v>
      </c>
      <c r="AO26" s="77">
        <f>AL26*3+AN26</f>
        <v>23</v>
      </c>
      <c r="AP26" s="76">
        <f>B27+E27+H27+K27+N27+Q27+T27+W27+Z27+AC27+AF27+AI27</f>
        <v>17</v>
      </c>
      <c r="AQ26" s="76">
        <f>D27+G27+J27+M27+P27+S27+V27+Y27+AB27+AE27+AH27+AK27</f>
        <v>10</v>
      </c>
      <c r="AR26" s="76">
        <f>AP26-AQ26</f>
        <v>7</v>
      </c>
    </row>
    <row r="27" spans="1:44" ht="11.25" customHeight="1">
      <c r="A27" s="53"/>
      <c r="B27" s="10">
        <v>1</v>
      </c>
      <c r="C27" s="11" t="s">
        <v>7</v>
      </c>
      <c r="D27" s="12">
        <v>0</v>
      </c>
      <c r="E27" s="10">
        <v>4</v>
      </c>
      <c r="F27" s="11" t="s">
        <v>7</v>
      </c>
      <c r="G27" s="12">
        <v>1</v>
      </c>
      <c r="H27" s="10">
        <v>1</v>
      </c>
      <c r="I27" s="11" t="s">
        <v>7</v>
      </c>
      <c r="J27" s="12">
        <v>0</v>
      </c>
      <c r="K27" s="10">
        <v>3</v>
      </c>
      <c r="L27" s="11" t="s">
        <v>7</v>
      </c>
      <c r="M27" s="12">
        <v>3</v>
      </c>
      <c r="N27" s="10">
        <v>2</v>
      </c>
      <c r="O27" s="11" t="s">
        <v>7</v>
      </c>
      <c r="P27" s="12">
        <v>0</v>
      </c>
      <c r="Q27" s="10">
        <v>2</v>
      </c>
      <c r="R27" s="11" t="s">
        <v>7</v>
      </c>
      <c r="S27" s="12">
        <v>1</v>
      </c>
      <c r="T27" s="10">
        <v>0</v>
      </c>
      <c r="U27" s="11" t="s">
        <v>7</v>
      </c>
      <c r="V27" s="12">
        <v>2</v>
      </c>
      <c r="W27" s="10">
        <v>1</v>
      </c>
      <c r="X27" s="11" t="s">
        <v>7</v>
      </c>
      <c r="Y27" s="12">
        <v>0</v>
      </c>
      <c r="Z27" s="10">
        <v>1</v>
      </c>
      <c r="AA27" s="11" t="s">
        <v>7</v>
      </c>
      <c r="AB27" s="12">
        <v>2</v>
      </c>
      <c r="AC27" s="10">
        <v>2</v>
      </c>
      <c r="AD27" s="11" t="s">
        <v>7</v>
      </c>
      <c r="AE27" s="12">
        <v>1</v>
      </c>
      <c r="AF27" s="10">
        <v>0</v>
      </c>
      <c r="AG27" s="11" t="s">
        <v>7</v>
      </c>
      <c r="AH27" s="12">
        <v>0</v>
      </c>
      <c r="AI27" s="67"/>
      <c r="AJ27" s="68"/>
      <c r="AK27" s="69"/>
      <c r="AL27" s="75"/>
      <c r="AM27" s="75"/>
      <c r="AN27" s="75"/>
      <c r="AO27" s="77"/>
      <c r="AP27" s="75"/>
      <c r="AQ27" s="75"/>
      <c r="AR27" s="75"/>
    </row>
    <row r="29" spans="2:26" ht="11.25" customHeight="1">
      <c r="B29" s="13" t="s">
        <v>14</v>
      </c>
      <c r="C29" s="14" t="s">
        <v>8</v>
      </c>
      <c r="D29" s="15"/>
      <c r="E29" s="15"/>
      <c r="F29" s="15"/>
      <c r="G29" s="14" t="s">
        <v>22</v>
      </c>
      <c r="H29" s="14" t="s">
        <v>9</v>
      </c>
      <c r="I29" s="15"/>
      <c r="J29" s="15"/>
      <c r="K29" s="14" t="s">
        <v>21</v>
      </c>
      <c r="L29" s="14"/>
      <c r="M29" s="14" t="s">
        <v>11</v>
      </c>
      <c r="N29" s="15"/>
      <c r="O29" s="15"/>
      <c r="P29" s="15"/>
      <c r="Q29" s="14" t="s">
        <v>15</v>
      </c>
      <c r="R29" s="14" t="s">
        <v>13</v>
      </c>
      <c r="S29" s="15"/>
      <c r="T29" s="15"/>
      <c r="U29" s="15"/>
      <c r="V29" s="14" t="s">
        <v>20</v>
      </c>
      <c r="W29" s="14" t="s">
        <v>13</v>
      </c>
      <c r="X29" s="15"/>
      <c r="Y29" s="15"/>
      <c r="Z29" s="16"/>
    </row>
    <row r="30" spans="2:26" ht="11.25" customHeight="1">
      <c r="B30" s="17" t="s">
        <v>17</v>
      </c>
      <c r="C30" s="18"/>
      <c r="D30" s="18"/>
      <c r="E30" s="18"/>
      <c r="F30" s="18"/>
      <c r="G30" s="19" t="s">
        <v>10</v>
      </c>
      <c r="H30" s="18"/>
      <c r="I30" s="18"/>
      <c r="J30" s="18"/>
      <c r="K30" s="18"/>
      <c r="L30" s="19" t="s">
        <v>12</v>
      </c>
      <c r="M30" s="18"/>
      <c r="N30" s="18"/>
      <c r="O30" s="18"/>
      <c r="P30" s="18"/>
      <c r="Q30" s="19" t="s">
        <v>17</v>
      </c>
      <c r="R30" s="18"/>
      <c r="S30" s="18"/>
      <c r="T30" s="18"/>
      <c r="U30" s="18"/>
      <c r="V30" s="19" t="s">
        <v>10</v>
      </c>
      <c r="W30" s="18"/>
      <c r="X30" s="18"/>
      <c r="Y30" s="18"/>
      <c r="Z30" s="20"/>
    </row>
    <row r="31" spans="2:26" ht="11.25" customHeigh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 t="s">
        <v>18</v>
      </c>
      <c r="R31" s="22"/>
      <c r="S31" s="22"/>
      <c r="T31" s="22"/>
      <c r="U31" s="22"/>
      <c r="V31" s="23" t="s">
        <v>19</v>
      </c>
      <c r="W31" s="22"/>
      <c r="X31" s="22"/>
      <c r="Y31" s="22"/>
      <c r="Z31" s="24"/>
    </row>
    <row r="32" spans="38:44" ht="13.5">
      <c r="AL32" s="32">
        <f>SUM(AL4:AL27)</f>
        <v>55</v>
      </c>
      <c r="AM32" s="32">
        <f>SUM(AM4:AM27)</f>
        <v>55</v>
      </c>
      <c r="AN32" s="32">
        <f>SUM(AN4:AN27)</f>
        <v>22</v>
      </c>
      <c r="AO32" s="33"/>
      <c r="AP32" s="33"/>
      <c r="AQ32" s="33"/>
      <c r="AR32" s="32">
        <f>SUM(AR4:AR27)</f>
        <v>0</v>
      </c>
    </row>
  </sheetData>
  <sheetProtection/>
  <mergeCells count="253">
    <mergeCell ref="AM22:AM23"/>
    <mergeCell ref="AN22:AN23"/>
    <mergeCell ref="AO22:AO23"/>
    <mergeCell ref="AP22:AP23"/>
    <mergeCell ref="AL22:AL23"/>
    <mergeCell ref="AN26:AN27"/>
    <mergeCell ref="AO26:AO27"/>
    <mergeCell ref="AR24:AR25"/>
    <mergeCell ref="A26:A27"/>
    <mergeCell ref="B26:D26"/>
    <mergeCell ref="E26:G26"/>
    <mergeCell ref="H26:J26"/>
    <mergeCell ref="K26:M26"/>
    <mergeCell ref="AI24:AK24"/>
    <mergeCell ref="AP26:AP27"/>
    <mergeCell ref="N26:P26"/>
    <mergeCell ref="Q26:S26"/>
    <mergeCell ref="AQ26:AQ27"/>
    <mergeCell ref="AR26:AR27"/>
    <mergeCell ref="T26:V26"/>
    <mergeCell ref="W26:Y26"/>
    <mergeCell ref="AC26:AE26"/>
    <mergeCell ref="AF26:AH26"/>
    <mergeCell ref="AL26:AL27"/>
    <mergeCell ref="AM26:AM27"/>
    <mergeCell ref="T24:V24"/>
    <mergeCell ref="W24:Y24"/>
    <mergeCell ref="Z24:AB24"/>
    <mergeCell ref="Z26:AB26"/>
    <mergeCell ref="AI26:AK27"/>
    <mergeCell ref="AC24:AE24"/>
    <mergeCell ref="AQ24:AQ25"/>
    <mergeCell ref="AF24:AH25"/>
    <mergeCell ref="AL24:AL25"/>
    <mergeCell ref="AM24:AM25"/>
    <mergeCell ref="AP24:AP25"/>
    <mergeCell ref="K24:M24"/>
    <mergeCell ref="N24:P24"/>
    <mergeCell ref="Q24:S24"/>
    <mergeCell ref="AN24:AN25"/>
    <mergeCell ref="AO24:AO25"/>
    <mergeCell ref="Z20:AB21"/>
    <mergeCell ref="W22:Y22"/>
    <mergeCell ref="Z22:AB22"/>
    <mergeCell ref="N22:P22"/>
    <mergeCell ref="K22:M22"/>
    <mergeCell ref="A24:A25"/>
    <mergeCell ref="B24:D24"/>
    <mergeCell ref="E24:G24"/>
    <mergeCell ref="H24:J24"/>
    <mergeCell ref="Q20:S20"/>
    <mergeCell ref="AF20:AH20"/>
    <mergeCell ref="AQ20:AQ21"/>
    <mergeCell ref="AR20:AR21"/>
    <mergeCell ref="AQ22:AQ23"/>
    <mergeCell ref="AR22:AR23"/>
    <mergeCell ref="AM20:AM21"/>
    <mergeCell ref="AN20:AN21"/>
    <mergeCell ref="AO20:AO21"/>
    <mergeCell ref="AP20:AP21"/>
    <mergeCell ref="AI22:AK22"/>
    <mergeCell ref="Z18:AB18"/>
    <mergeCell ref="AI20:AK20"/>
    <mergeCell ref="AL16:AL17"/>
    <mergeCell ref="AC16:AE16"/>
    <mergeCell ref="AC22:AE23"/>
    <mergeCell ref="AC18:AE18"/>
    <mergeCell ref="AC20:AE20"/>
    <mergeCell ref="AF18:AH18"/>
    <mergeCell ref="AF22:AH22"/>
    <mergeCell ref="AI18:AK18"/>
    <mergeCell ref="AM4:AM5"/>
    <mergeCell ref="AF4:AH4"/>
    <mergeCell ref="AI4:AK4"/>
    <mergeCell ref="T16:V17"/>
    <mergeCell ref="N10:P10"/>
    <mergeCell ref="N12:P13"/>
    <mergeCell ref="Q10:S10"/>
    <mergeCell ref="Q14:S15"/>
    <mergeCell ref="N14:P14"/>
    <mergeCell ref="AF14:AH14"/>
    <mergeCell ref="AI14:AK14"/>
    <mergeCell ref="AF16:AH16"/>
    <mergeCell ref="AI16:AK16"/>
    <mergeCell ref="Q16:S16"/>
    <mergeCell ref="T10:V10"/>
    <mergeCell ref="Q12:S12"/>
    <mergeCell ref="W14:Y14"/>
    <mergeCell ref="AI10:AK10"/>
    <mergeCell ref="AM10:AM11"/>
    <mergeCell ref="AP8:AP9"/>
    <mergeCell ref="AP10:AP11"/>
    <mergeCell ref="AM8:AM9"/>
    <mergeCell ref="AO8:AO9"/>
    <mergeCell ref="AN10:AN11"/>
    <mergeCell ref="AN8:AN9"/>
    <mergeCell ref="AR4:AR5"/>
    <mergeCell ref="AN6:AN7"/>
    <mergeCell ref="AO6:AO7"/>
    <mergeCell ref="AP6:AP7"/>
    <mergeCell ref="AQ6:AQ7"/>
    <mergeCell ref="AR6:AR7"/>
    <mergeCell ref="AP4:AP5"/>
    <mergeCell ref="AN4:AN5"/>
    <mergeCell ref="AQ4:AQ5"/>
    <mergeCell ref="AO4:AO5"/>
    <mergeCell ref="AC3:AE3"/>
    <mergeCell ref="AC4:AE4"/>
    <mergeCell ref="AC6:AE6"/>
    <mergeCell ref="AC8:AE8"/>
    <mergeCell ref="AF3:AH3"/>
    <mergeCell ref="AI3:AK3"/>
    <mergeCell ref="AI8:AK8"/>
    <mergeCell ref="AF6:AH6"/>
    <mergeCell ref="AF8:AH8"/>
    <mergeCell ref="AI6:AK6"/>
    <mergeCell ref="AM6:AM7"/>
    <mergeCell ref="AL10:AL11"/>
    <mergeCell ref="AL12:AL13"/>
    <mergeCell ref="AL6:AL7"/>
    <mergeCell ref="AL8:AL9"/>
    <mergeCell ref="Z4:AB4"/>
    <mergeCell ref="Z6:AB6"/>
    <mergeCell ref="Z8:AB8"/>
    <mergeCell ref="AI12:AK12"/>
    <mergeCell ref="AL4:AL5"/>
    <mergeCell ref="AR14:AR15"/>
    <mergeCell ref="AR16:AR17"/>
    <mergeCell ref="AM14:AM15"/>
    <mergeCell ref="AN14:AN15"/>
    <mergeCell ref="AN16:AN17"/>
    <mergeCell ref="AQ16:AQ17"/>
    <mergeCell ref="AP14:AP15"/>
    <mergeCell ref="AO16:AO17"/>
    <mergeCell ref="AM16:AM17"/>
    <mergeCell ref="AP16:AP17"/>
    <mergeCell ref="AQ8:AQ9"/>
    <mergeCell ref="AQ10:AQ11"/>
    <mergeCell ref="AQ12:AQ13"/>
    <mergeCell ref="AQ14:AQ15"/>
    <mergeCell ref="AO12:AO13"/>
    <mergeCell ref="AO14:AO15"/>
    <mergeCell ref="AP12:AP13"/>
    <mergeCell ref="AO10:AO11"/>
    <mergeCell ref="AQ18:AQ19"/>
    <mergeCell ref="T14:V14"/>
    <mergeCell ref="AM12:AM13"/>
    <mergeCell ref="AN12:AN13"/>
    <mergeCell ref="AO18:AO19"/>
    <mergeCell ref="AP18:AP19"/>
    <mergeCell ref="AL14:AL15"/>
    <mergeCell ref="Z16:AB16"/>
    <mergeCell ref="AC12:AE12"/>
    <mergeCell ref="W16:Y16"/>
    <mergeCell ref="AR8:AR9"/>
    <mergeCell ref="AR10:AR11"/>
    <mergeCell ref="W10:Y10"/>
    <mergeCell ref="AC14:AE14"/>
    <mergeCell ref="AC10:AE10"/>
    <mergeCell ref="AF10:AH10"/>
    <mergeCell ref="AF12:AH12"/>
    <mergeCell ref="W12:Y12"/>
    <mergeCell ref="Z14:AB14"/>
    <mergeCell ref="Z10:AB10"/>
    <mergeCell ref="T4:V4"/>
    <mergeCell ref="T6:V6"/>
    <mergeCell ref="T8:V8"/>
    <mergeCell ref="Z3:AB3"/>
    <mergeCell ref="W3:Y3"/>
    <mergeCell ref="W4:Y4"/>
    <mergeCell ref="W6:Y6"/>
    <mergeCell ref="W8:Y8"/>
    <mergeCell ref="Q3:S3"/>
    <mergeCell ref="Q4:S4"/>
    <mergeCell ref="Q6:S6"/>
    <mergeCell ref="Q8:S8"/>
    <mergeCell ref="AR18:AR19"/>
    <mergeCell ref="Q18:S18"/>
    <mergeCell ref="AR12:AR13"/>
    <mergeCell ref="T3:V3"/>
    <mergeCell ref="Z12:AB12"/>
    <mergeCell ref="T12:V12"/>
    <mergeCell ref="Q22:S22"/>
    <mergeCell ref="T20:V20"/>
    <mergeCell ref="T22:V22"/>
    <mergeCell ref="AL20:AL21"/>
    <mergeCell ref="AM18:AM19"/>
    <mergeCell ref="AN18:AN19"/>
    <mergeCell ref="AL18:AL19"/>
    <mergeCell ref="T18:V18"/>
    <mergeCell ref="W18:Y19"/>
    <mergeCell ref="W20:Y20"/>
    <mergeCell ref="N3:P3"/>
    <mergeCell ref="N4:P4"/>
    <mergeCell ref="N6:P6"/>
    <mergeCell ref="N8:P8"/>
    <mergeCell ref="N16:P16"/>
    <mergeCell ref="N18:P18"/>
    <mergeCell ref="K18:M18"/>
    <mergeCell ref="K20:M20"/>
    <mergeCell ref="N20:P20"/>
    <mergeCell ref="K10:M11"/>
    <mergeCell ref="K12:M12"/>
    <mergeCell ref="K14:M14"/>
    <mergeCell ref="K16:M16"/>
    <mergeCell ref="H3:J3"/>
    <mergeCell ref="H4:J4"/>
    <mergeCell ref="H6:J6"/>
    <mergeCell ref="H8:J9"/>
    <mergeCell ref="K3:M3"/>
    <mergeCell ref="K4:M4"/>
    <mergeCell ref="K6:M6"/>
    <mergeCell ref="K8:M8"/>
    <mergeCell ref="E22:G22"/>
    <mergeCell ref="H22:J22"/>
    <mergeCell ref="H10:J10"/>
    <mergeCell ref="H12:J12"/>
    <mergeCell ref="H14:J14"/>
    <mergeCell ref="H16:J16"/>
    <mergeCell ref="H18:J18"/>
    <mergeCell ref="H20:J20"/>
    <mergeCell ref="B20:D20"/>
    <mergeCell ref="B22:D22"/>
    <mergeCell ref="B12:D12"/>
    <mergeCell ref="B14:D14"/>
    <mergeCell ref="B16:D16"/>
    <mergeCell ref="E12:G12"/>
    <mergeCell ref="E14:G14"/>
    <mergeCell ref="E16:G16"/>
    <mergeCell ref="E18:G18"/>
    <mergeCell ref="E20:G20"/>
    <mergeCell ref="E3:G3"/>
    <mergeCell ref="E4:G4"/>
    <mergeCell ref="B4:D5"/>
    <mergeCell ref="E6:G7"/>
    <mergeCell ref="B18:D18"/>
    <mergeCell ref="B10:D10"/>
    <mergeCell ref="A10:A11"/>
    <mergeCell ref="E8:G8"/>
    <mergeCell ref="E10:G10"/>
    <mergeCell ref="A8:A9"/>
    <mergeCell ref="B6:D6"/>
    <mergeCell ref="B1:D1"/>
    <mergeCell ref="A4:A5"/>
    <mergeCell ref="A6:A7"/>
    <mergeCell ref="B8:D8"/>
    <mergeCell ref="B3:D3"/>
    <mergeCell ref="A20:A21"/>
    <mergeCell ref="A22:A23"/>
    <mergeCell ref="A12:A13"/>
    <mergeCell ref="A14:A15"/>
    <mergeCell ref="A16:A17"/>
    <mergeCell ref="A18:A19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5"/>
  <sheetViews>
    <sheetView showGridLines="0"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  <col min="2" max="2" width="20.00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30</v>
      </c>
      <c r="C1" s="78" t="s">
        <v>155</v>
      </c>
      <c r="D1" s="78"/>
      <c r="E1" s="78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3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'1部結果'!A20</f>
        <v>ＪＯＫＥＲ</v>
      </c>
      <c r="C4" s="3">
        <f>'1部結果'!AL20</f>
        <v>10</v>
      </c>
      <c r="D4" s="3">
        <f>'1部結果'!AM20</f>
        <v>1</v>
      </c>
      <c r="E4" s="3">
        <f>'1部結果'!AN20</f>
        <v>0</v>
      </c>
      <c r="F4" s="3">
        <f>'1部結果'!AO20</f>
        <v>30</v>
      </c>
      <c r="G4" s="3">
        <f>'1部結果'!AP20</f>
        <v>36</v>
      </c>
      <c r="H4" s="3">
        <f>'1部結果'!AQ20</f>
        <v>11</v>
      </c>
      <c r="I4" s="3">
        <f>'1部結果'!AR20</f>
        <v>25</v>
      </c>
      <c r="K4" s="18"/>
      <c r="L4" s="18"/>
      <c r="M4" s="18"/>
      <c r="N4" s="18"/>
    </row>
    <row r="5" spans="1:14" ht="13.5">
      <c r="A5" s="1">
        <v>2</v>
      </c>
      <c r="B5" s="4" t="str">
        <f>'1部結果'!A24</f>
        <v>ＫＦＣ１９９５</v>
      </c>
      <c r="C5" s="3">
        <f>'1部結果'!AL24</f>
        <v>8</v>
      </c>
      <c r="D5" s="3">
        <f>'1部結果'!AM24</f>
        <v>1</v>
      </c>
      <c r="E5" s="3">
        <f>'1部結果'!AN24</f>
        <v>2</v>
      </c>
      <c r="F5" s="3">
        <f>'1部結果'!AO24</f>
        <v>26</v>
      </c>
      <c r="G5" s="3">
        <f>'1部結果'!AP24</f>
        <v>33</v>
      </c>
      <c r="H5" s="3">
        <f>'1部結果'!AQ24</f>
        <v>8</v>
      </c>
      <c r="I5" s="3">
        <f>'1部結果'!AR24</f>
        <v>25</v>
      </c>
      <c r="K5" s="18"/>
      <c r="L5" s="18"/>
      <c r="M5" s="18"/>
      <c r="N5" s="18"/>
    </row>
    <row r="6" spans="1:14" ht="13.5">
      <c r="A6" s="1">
        <v>3</v>
      </c>
      <c r="B6" s="4" t="str">
        <f>'1部結果'!A26</f>
        <v>ジュール</v>
      </c>
      <c r="C6" s="3">
        <f>'1部結果'!AL26</f>
        <v>7</v>
      </c>
      <c r="D6" s="3">
        <f>'1部結果'!AM26</f>
        <v>2</v>
      </c>
      <c r="E6" s="3">
        <f>'1部結果'!AN26</f>
        <v>2</v>
      </c>
      <c r="F6" s="3">
        <f>'1部結果'!AO26</f>
        <v>23</v>
      </c>
      <c r="G6" s="3">
        <f>'1部結果'!AP26</f>
        <v>17</v>
      </c>
      <c r="H6" s="3">
        <f>'1部結果'!AQ26</f>
        <v>10</v>
      </c>
      <c r="I6" s="3">
        <f>'1部結果'!AR26</f>
        <v>7</v>
      </c>
      <c r="K6" s="18"/>
      <c r="L6" s="18"/>
      <c r="M6" s="18"/>
      <c r="N6" s="18"/>
    </row>
    <row r="7" spans="1:14" ht="13.5">
      <c r="A7" s="1">
        <v>4</v>
      </c>
      <c r="B7" s="4" t="str">
        <f>'1部結果'!A22</f>
        <v>トリコロール</v>
      </c>
      <c r="C7" s="3">
        <f>'1部結果'!AL22</f>
        <v>7</v>
      </c>
      <c r="D7" s="3">
        <f>'1部結果'!AM22</f>
        <v>3</v>
      </c>
      <c r="E7" s="3">
        <f>'1部結果'!AN22</f>
        <v>1</v>
      </c>
      <c r="F7" s="3">
        <f>'1部結果'!AO22</f>
        <v>22</v>
      </c>
      <c r="G7" s="3">
        <f>'1部結果'!AP22</f>
        <v>35</v>
      </c>
      <c r="H7" s="3">
        <f>'1部結果'!AQ22</f>
        <v>14</v>
      </c>
      <c r="I7" s="3">
        <f>'1部結果'!AR22</f>
        <v>21</v>
      </c>
      <c r="K7" s="18"/>
      <c r="L7" s="18"/>
      <c r="M7" s="18"/>
      <c r="N7" s="18"/>
    </row>
    <row r="8" spans="1:14" ht="13.5">
      <c r="A8" s="1">
        <v>5</v>
      </c>
      <c r="B8" s="4" t="str">
        <f>'1部結果'!A10</f>
        <v>岩倉ＦＣフォルテ</v>
      </c>
      <c r="C8" s="3">
        <f>'1部結果'!AL10</f>
        <v>4</v>
      </c>
      <c r="D8" s="3">
        <f>'1部結果'!AM10</f>
        <v>4</v>
      </c>
      <c r="E8" s="3">
        <f>'1部結果'!AN10</f>
        <v>3</v>
      </c>
      <c r="F8" s="3">
        <f>'1部結果'!AO10</f>
        <v>15</v>
      </c>
      <c r="G8" s="3">
        <f>'1部結果'!AP10</f>
        <v>33</v>
      </c>
      <c r="H8" s="3">
        <f>'1部結果'!AQ10</f>
        <v>25</v>
      </c>
      <c r="I8" s="3">
        <f>'1部結果'!AR10</f>
        <v>8</v>
      </c>
      <c r="K8" s="18"/>
      <c r="L8" s="18"/>
      <c r="M8" s="18"/>
      <c r="N8" s="18"/>
    </row>
    <row r="9" spans="1:14" ht="13.5">
      <c r="A9" s="1">
        <v>6</v>
      </c>
      <c r="B9" s="4" t="str">
        <f>'1部結果'!A6</f>
        <v>Ｖｉｅｎｔｏ</v>
      </c>
      <c r="C9" s="3">
        <f>'1部結果'!AL6</f>
        <v>4</v>
      </c>
      <c r="D9" s="3">
        <f>'1部結果'!AM6</f>
        <v>5</v>
      </c>
      <c r="E9" s="3">
        <f>'1部結果'!AN6</f>
        <v>2</v>
      </c>
      <c r="F9" s="3">
        <f>'1部結果'!AO6</f>
        <v>14</v>
      </c>
      <c r="G9" s="3">
        <f>'1部結果'!AP6</f>
        <v>21</v>
      </c>
      <c r="H9" s="3">
        <f>'1部結果'!AQ6</f>
        <v>36</v>
      </c>
      <c r="I9" s="3">
        <f>'1部結果'!AR6</f>
        <v>-15</v>
      </c>
      <c r="K9" s="18"/>
      <c r="L9" s="18"/>
      <c r="M9" s="18"/>
      <c r="N9" s="18"/>
    </row>
    <row r="10" spans="1:14" ht="13.5">
      <c r="A10" s="1">
        <v>7</v>
      </c>
      <c r="B10" s="4" t="str">
        <f>'1部結果'!A14</f>
        <v>一宮サッカークラブ</v>
      </c>
      <c r="C10" s="3">
        <f>'1部結果'!AL14</f>
        <v>4</v>
      </c>
      <c r="D10" s="3">
        <f>'1部結果'!AM14</f>
        <v>6</v>
      </c>
      <c r="E10" s="3">
        <f>'1部結果'!AN14</f>
        <v>1</v>
      </c>
      <c r="F10" s="3">
        <f>'1部結果'!AO14</f>
        <v>13</v>
      </c>
      <c r="G10" s="3">
        <f>'1部結果'!AP14</f>
        <v>21</v>
      </c>
      <c r="H10" s="3">
        <f>'1部結果'!AQ14</f>
        <v>22</v>
      </c>
      <c r="I10" s="3">
        <f>'1部結果'!AR14</f>
        <v>-1</v>
      </c>
      <c r="K10" s="18"/>
      <c r="L10" s="18"/>
      <c r="M10" s="18"/>
      <c r="N10" s="18"/>
    </row>
    <row r="11" spans="1:14" ht="13.5">
      <c r="A11" s="1">
        <v>8</v>
      </c>
      <c r="B11" s="4" t="str">
        <f>'1部結果'!A16</f>
        <v>Ｂｅ Ｃｌｕｂ</v>
      </c>
      <c r="C11" s="3">
        <f>'1部結果'!AL16</f>
        <v>3</v>
      </c>
      <c r="D11" s="3">
        <f>'1部結果'!AM16</f>
        <v>5</v>
      </c>
      <c r="E11" s="3">
        <f>'1部結果'!AN16</f>
        <v>3</v>
      </c>
      <c r="F11" s="3">
        <f>'1部結果'!AO16</f>
        <v>12</v>
      </c>
      <c r="G11" s="3">
        <f>'1部結果'!AP16</f>
        <v>12</v>
      </c>
      <c r="H11" s="3">
        <f>'1部結果'!AQ16</f>
        <v>28</v>
      </c>
      <c r="I11" s="3">
        <f>'1部結果'!AR16</f>
        <v>-16</v>
      </c>
      <c r="K11" s="18"/>
      <c r="L11" s="18"/>
      <c r="M11" s="18"/>
      <c r="N11" s="18"/>
    </row>
    <row r="12" spans="1:14" ht="13.5">
      <c r="A12" s="1">
        <v>9</v>
      </c>
      <c r="B12" s="4" t="str">
        <f>'1部結果'!A4</f>
        <v>瀬戸サッカークラブ</v>
      </c>
      <c r="C12" s="3">
        <f>'1部結果'!AL4</f>
        <v>2</v>
      </c>
      <c r="D12" s="3">
        <f>'1部結果'!AM4</f>
        <v>7</v>
      </c>
      <c r="E12" s="3">
        <f>'1部結果'!AN4</f>
        <v>2</v>
      </c>
      <c r="F12" s="3">
        <f>'1部結果'!AO4</f>
        <v>8</v>
      </c>
      <c r="G12" s="3">
        <f>'1部結果'!AP4</f>
        <v>16</v>
      </c>
      <c r="H12" s="3">
        <f>'1部結果'!AQ4</f>
        <v>26</v>
      </c>
      <c r="I12" s="3">
        <f>'1部結果'!AR4</f>
        <v>-10</v>
      </c>
      <c r="K12" s="18"/>
      <c r="L12" s="18"/>
      <c r="M12" s="18"/>
      <c r="N12" s="18"/>
    </row>
    <row r="13" spans="1:14" ht="13.5">
      <c r="A13" s="1">
        <v>10</v>
      </c>
      <c r="B13" s="4" t="str">
        <f>'1部結果'!A18</f>
        <v>伊勢湾海運</v>
      </c>
      <c r="C13" s="3">
        <f>'1部結果'!AL18</f>
        <v>2</v>
      </c>
      <c r="D13" s="3">
        <f>'1部結果'!AM18</f>
        <v>7</v>
      </c>
      <c r="E13" s="3">
        <f>'1部結果'!AN18</f>
        <v>2</v>
      </c>
      <c r="F13" s="3">
        <f>'1部結果'!AO18</f>
        <v>8</v>
      </c>
      <c r="G13" s="3">
        <f>'1部結果'!AP18</f>
        <v>11</v>
      </c>
      <c r="H13" s="3">
        <f>'1部結果'!AQ18</f>
        <v>23</v>
      </c>
      <c r="I13" s="3">
        <f>'1部結果'!AR18</f>
        <v>-12</v>
      </c>
      <c r="K13" s="18"/>
      <c r="L13" s="18"/>
      <c r="M13" s="18"/>
      <c r="N13" s="18"/>
    </row>
    <row r="14" spans="1:14" ht="13.5">
      <c r="A14" s="1">
        <v>11</v>
      </c>
      <c r="B14" s="4" t="str">
        <f>'1部結果'!A12</f>
        <v>ＦＣ吉田</v>
      </c>
      <c r="C14" s="3">
        <f>'1部結果'!AL12</f>
        <v>2</v>
      </c>
      <c r="D14" s="3">
        <f>'1部結果'!AM12</f>
        <v>7</v>
      </c>
      <c r="E14" s="3">
        <f>'1部結果'!AN12</f>
        <v>2</v>
      </c>
      <c r="F14" s="3">
        <f>'1部結果'!AO12</f>
        <v>8</v>
      </c>
      <c r="G14" s="3">
        <f>'1部結果'!AP12</f>
        <v>12</v>
      </c>
      <c r="H14" s="3">
        <f>'1部結果'!AQ12</f>
        <v>27</v>
      </c>
      <c r="I14" s="3">
        <f>'1部結果'!AR12</f>
        <v>-15</v>
      </c>
      <c r="K14" s="18"/>
      <c r="L14" s="18"/>
      <c r="M14" s="18"/>
      <c r="N14" s="18"/>
    </row>
    <row r="15" spans="1:14" ht="13.5">
      <c r="A15" s="1">
        <v>12</v>
      </c>
      <c r="B15" s="4" t="str">
        <f>'1部結果'!A8</f>
        <v>ＦＣ　ＣＯＣＫＳ</v>
      </c>
      <c r="C15" s="3">
        <f>'1部結果'!AL8</f>
        <v>2</v>
      </c>
      <c r="D15" s="3">
        <f>'1部結果'!AM8</f>
        <v>7</v>
      </c>
      <c r="E15" s="3">
        <f>'1部結果'!AN8</f>
        <v>2</v>
      </c>
      <c r="F15" s="3">
        <f>'1部結果'!AO8</f>
        <v>8</v>
      </c>
      <c r="G15" s="3">
        <f>'1部結果'!AP8</f>
        <v>10</v>
      </c>
      <c r="H15" s="3">
        <f>'1部結果'!AQ8</f>
        <v>27</v>
      </c>
      <c r="I15" s="3">
        <f>'1部結果'!AR8</f>
        <v>-17</v>
      </c>
      <c r="K15" s="18"/>
      <c r="L15" s="18"/>
      <c r="M15" s="18"/>
      <c r="N15" s="18"/>
    </row>
  </sheetData>
  <sheetProtection/>
  <mergeCells count="1">
    <mergeCell ref="C1:E1"/>
  </mergeCell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F24"/>
  <sheetViews>
    <sheetView showGridLines="0" zoomScale="120" zoomScaleNormal="120" zoomScalePageLayoutView="0" workbookViewId="0" topLeftCell="A1">
      <pane xSplit="1" ySplit="3" topLeftCell="B4" activePane="bottomRight" state="frozen"/>
      <selection pane="topLeft" activeCell="AJ12" sqref="AJ12:AJ13"/>
      <selection pane="topRight" activeCell="AJ12" sqref="AJ12:AJ13"/>
      <selection pane="bottomLeft" activeCell="AJ12" sqref="AJ12:AJ13"/>
      <selection pane="bottomRight" activeCell="A1" sqref="A1"/>
    </sheetView>
  </sheetViews>
  <sheetFormatPr defaultColWidth="9.00390625" defaultRowHeight="13.5"/>
  <cols>
    <col min="1" max="1" width="8.25390625" style="0" customWidth="1"/>
    <col min="2" max="2" width="3.125" style="0" customWidth="1"/>
    <col min="3" max="3" width="1.12109375" style="0" customWidth="1"/>
    <col min="4" max="5" width="3.125" style="0" customWidth="1"/>
    <col min="6" max="6" width="0.875" style="0" customWidth="1"/>
    <col min="7" max="8" width="3.125" style="0" customWidth="1"/>
    <col min="9" max="9" width="0.875" style="0" customWidth="1"/>
    <col min="10" max="11" width="3.125" style="0" customWidth="1"/>
    <col min="12" max="12" width="0.875" style="0" customWidth="1"/>
    <col min="13" max="14" width="3.125" style="0" customWidth="1"/>
    <col min="15" max="15" width="0.875" style="0" customWidth="1"/>
    <col min="16" max="17" width="3.125" style="0" customWidth="1"/>
    <col min="18" max="18" width="0.875" style="0" customWidth="1"/>
    <col min="19" max="20" width="3.125" style="0" customWidth="1"/>
    <col min="21" max="21" width="0.875" style="0" customWidth="1"/>
    <col min="22" max="23" width="3.125" style="0" customWidth="1"/>
    <col min="24" max="24" width="0.875" style="0" customWidth="1"/>
    <col min="25" max="25" width="3.125" style="0" customWidth="1"/>
    <col min="26" max="31" width="2.50390625" style="0" customWidth="1"/>
    <col min="32" max="32" width="3.50390625" style="0" customWidth="1"/>
  </cols>
  <sheetData>
    <row r="1" spans="1:4" ht="13.5">
      <c r="A1" t="s">
        <v>28</v>
      </c>
      <c r="B1" s="79" t="s">
        <v>129</v>
      </c>
      <c r="C1" s="79"/>
      <c r="D1" s="79"/>
    </row>
    <row r="2" ht="3.75" customHeight="1"/>
    <row r="3" spans="1:32" ht="27.75" customHeight="1">
      <c r="A3" s="28"/>
      <c r="B3" s="80" t="str">
        <f>A4</f>
        <v>ＦＣアビオン</v>
      </c>
      <c r="C3" s="81"/>
      <c r="D3" s="82"/>
      <c r="E3" s="80" t="str">
        <f>A6</f>
        <v>豊田合成</v>
      </c>
      <c r="F3" s="81"/>
      <c r="G3" s="82"/>
      <c r="H3" s="80" t="str">
        <f>A8</f>
        <v>ＦＣゲリラ</v>
      </c>
      <c r="I3" s="81"/>
      <c r="J3" s="82"/>
      <c r="K3" s="80" t="str">
        <f>A10</f>
        <v>美和クラブ</v>
      </c>
      <c r="L3" s="81"/>
      <c r="M3" s="82"/>
      <c r="N3" s="80" t="str">
        <f>A12</f>
        <v>Ｉ　Ｆ　Ｃ</v>
      </c>
      <c r="O3" s="81"/>
      <c r="P3" s="82"/>
      <c r="Q3" s="80" t="str">
        <f>A14</f>
        <v>蹴友津島</v>
      </c>
      <c r="R3" s="81"/>
      <c r="S3" s="82"/>
      <c r="T3" s="80" t="str">
        <f>A16</f>
        <v>ＦＣ　ＭＯＢ</v>
      </c>
      <c r="U3" s="81"/>
      <c r="V3" s="82"/>
      <c r="W3" s="80" t="str">
        <f>A18</f>
        <v>ＧＷＯ</v>
      </c>
      <c r="X3" s="81"/>
      <c r="Y3" s="82"/>
      <c r="Z3" s="6" t="s">
        <v>0</v>
      </c>
      <c r="AA3" s="6" t="s">
        <v>4</v>
      </c>
      <c r="AB3" s="6" t="s">
        <v>5</v>
      </c>
      <c r="AC3" s="6" t="s">
        <v>6</v>
      </c>
      <c r="AD3" s="6" t="s">
        <v>1</v>
      </c>
      <c r="AE3" s="6" t="s">
        <v>2</v>
      </c>
      <c r="AF3" s="6" t="s">
        <v>3</v>
      </c>
    </row>
    <row r="4" spans="1:32" ht="11.25" customHeight="1">
      <c r="A4" s="52" t="s">
        <v>62</v>
      </c>
      <c r="B4" s="64"/>
      <c r="C4" s="65"/>
      <c r="D4" s="66"/>
      <c r="E4" s="61" t="str">
        <f>IF(E5="","",IF(E5=G5,"△",IF(E5&gt;G5,"○",IF(E5&lt;G5,"●"))))</f>
        <v>○</v>
      </c>
      <c r="F4" s="62"/>
      <c r="G4" s="63"/>
      <c r="H4" s="61" t="str">
        <f>IF(H5="","",IF(H5=J5,"△",IF(H5&gt;J5,"○",IF(H5&lt;J5,"●"))))</f>
        <v>●</v>
      </c>
      <c r="I4" s="62"/>
      <c r="J4" s="63"/>
      <c r="K4" s="61" t="str">
        <f>IF(K5="","",IF(K5=M5,"△",IF(K5&gt;M5,"○",IF(K5&lt;M5,"●"))))</f>
        <v>△</v>
      </c>
      <c r="L4" s="62"/>
      <c r="M4" s="63"/>
      <c r="N4" s="61" t="str">
        <f>IF(N5="","",IF(N5=P5,"△",IF(N5&gt;P5,"○",IF(N5&lt;P5,"●"))))</f>
        <v>△</v>
      </c>
      <c r="O4" s="62"/>
      <c r="P4" s="63"/>
      <c r="Q4" s="61" t="str">
        <f>IF(Q5="","",IF(Q5=S5,"△",IF(Q5&gt;S5,"○",IF(Q5&lt;S5,"●"))))</f>
        <v>●</v>
      </c>
      <c r="R4" s="62"/>
      <c r="S4" s="63"/>
      <c r="T4" s="61" t="str">
        <f>IF(T5="","",IF(T5=V5,"△",IF(T5&gt;V5,"○",IF(T5&lt;V5,"●"))))</f>
        <v>●</v>
      </c>
      <c r="U4" s="62"/>
      <c r="V4" s="63"/>
      <c r="W4" s="61" t="str">
        <f>IF(W5="","",IF(W5=Y5,"△",IF(W5&gt;Y5,"○",IF(W5&lt;Y5,"●"))))</f>
        <v>○</v>
      </c>
      <c r="X4" s="62"/>
      <c r="Y4" s="63"/>
      <c r="Z4" s="75">
        <f>(COUNTIF(B4:Y4,"○")+COUNTIF(B4:Y4,"□"))</f>
        <v>2</v>
      </c>
      <c r="AA4" s="75">
        <f>(COUNTIF(B4:Y4,"●")+COUNTIF(B4:Y4,"■"))</f>
        <v>3</v>
      </c>
      <c r="AB4" s="75">
        <f>COUNTIF(B4:Y4,"△")</f>
        <v>2</v>
      </c>
      <c r="AC4" s="75">
        <f>Z4*3+AB4</f>
        <v>8</v>
      </c>
      <c r="AD4" s="76">
        <f>B5+E5+H5+K5+N5+Q5+T5+W5</f>
        <v>13</v>
      </c>
      <c r="AE4" s="76">
        <f>D5+G5+J5+M5+P5+S5+V5+Y5</f>
        <v>19</v>
      </c>
      <c r="AF4" s="76">
        <f>AD4-AE4</f>
        <v>-6</v>
      </c>
    </row>
    <row r="5" spans="1:32" ht="11.25" customHeight="1">
      <c r="A5" s="53"/>
      <c r="B5" s="67"/>
      <c r="C5" s="68"/>
      <c r="D5" s="69"/>
      <c r="E5" s="7">
        <v>2</v>
      </c>
      <c r="F5" s="8" t="s">
        <v>7</v>
      </c>
      <c r="G5" s="9">
        <v>0</v>
      </c>
      <c r="H5" s="7">
        <v>0</v>
      </c>
      <c r="I5" s="8" t="s">
        <v>7</v>
      </c>
      <c r="J5" s="9">
        <v>5</v>
      </c>
      <c r="K5" s="7">
        <v>1</v>
      </c>
      <c r="L5" s="8" t="s">
        <v>7</v>
      </c>
      <c r="M5" s="9">
        <v>1</v>
      </c>
      <c r="N5" s="7">
        <v>1</v>
      </c>
      <c r="O5" s="8" t="s">
        <v>7</v>
      </c>
      <c r="P5" s="9">
        <v>1</v>
      </c>
      <c r="Q5" s="7">
        <v>2</v>
      </c>
      <c r="R5" s="8" t="s">
        <v>7</v>
      </c>
      <c r="S5" s="9">
        <v>3</v>
      </c>
      <c r="T5" s="7">
        <v>1</v>
      </c>
      <c r="U5" s="8" t="s">
        <v>7</v>
      </c>
      <c r="V5" s="9">
        <v>9</v>
      </c>
      <c r="W5" s="7">
        <v>6</v>
      </c>
      <c r="X5" s="8" t="s">
        <v>7</v>
      </c>
      <c r="Y5" s="9">
        <v>0</v>
      </c>
      <c r="Z5" s="75"/>
      <c r="AA5" s="75"/>
      <c r="AB5" s="75"/>
      <c r="AC5" s="75"/>
      <c r="AD5" s="75"/>
      <c r="AE5" s="75"/>
      <c r="AF5" s="75"/>
    </row>
    <row r="6" spans="1:32" ht="11.25" customHeight="1">
      <c r="A6" s="52" t="s">
        <v>63</v>
      </c>
      <c r="B6" s="54" t="str">
        <f>IF(B7="","",IF(B7=D7,"△",IF(B7&gt;D7,"○",IF(B7&lt;D7,"●"))))</f>
        <v>●</v>
      </c>
      <c r="C6" s="55"/>
      <c r="D6" s="56"/>
      <c r="E6" s="64"/>
      <c r="F6" s="65"/>
      <c r="G6" s="66"/>
      <c r="H6" s="61" t="str">
        <f>IF(H7="","",IF(H7=J7,"△",IF(H7&gt;J7,"○",IF(H7&lt;J7,"●"))))</f>
        <v>●</v>
      </c>
      <c r="I6" s="62"/>
      <c r="J6" s="63"/>
      <c r="K6" s="61" t="str">
        <f>IF(K7="","",IF(K7=M7,"△",IF(K7&gt;M7,"○",IF(K7&lt;M7,"●"))))</f>
        <v>●</v>
      </c>
      <c r="L6" s="62"/>
      <c r="M6" s="63"/>
      <c r="N6" s="61" t="str">
        <f>IF(N7="","",IF(N7=P7,"△",IF(N7&gt;P7,"○",IF(N7&lt;P7,"●"))))</f>
        <v>●</v>
      </c>
      <c r="O6" s="62"/>
      <c r="P6" s="63"/>
      <c r="Q6" s="61" t="str">
        <f>IF(Q7="","",IF(Q7=S7,"△",IF(Q7&gt;S7,"○",IF(Q7&lt;S7,"●"))))</f>
        <v>○</v>
      </c>
      <c r="R6" s="62"/>
      <c r="S6" s="63"/>
      <c r="T6" s="61" t="str">
        <f>IF(T7="","",IF(T7=V7,"△",IF(T7&gt;V7,"○",IF(T7&lt;V7,"●"))))</f>
        <v>○</v>
      </c>
      <c r="U6" s="62"/>
      <c r="V6" s="63"/>
      <c r="W6" s="61" t="str">
        <f>IF(W7="","",IF(W7=Y7,"△",IF(W7&gt;Y7,"○",IF(W7&lt;Y7,"●"))))</f>
        <v>○</v>
      </c>
      <c r="X6" s="62"/>
      <c r="Y6" s="63"/>
      <c r="Z6" s="75">
        <f>(COUNTIF(B6:Y6,"○")+COUNTIF(B6:Y6,"□"))</f>
        <v>3</v>
      </c>
      <c r="AA6" s="75">
        <f>(COUNTIF(B6:Y6,"●")+COUNTIF(B6:Y6,"■"))</f>
        <v>4</v>
      </c>
      <c r="AB6" s="75">
        <f>COUNTIF(B6:Y6,"△")</f>
        <v>0</v>
      </c>
      <c r="AC6" s="75">
        <f>Z6*3+AB6</f>
        <v>9</v>
      </c>
      <c r="AD6" s="76">
        <f>B7+E7+H7+K7+N7+Q7+T7+W7</f>
        <v>25</v>
      </c>
      <c r="AE6" s="76">
        <f>D7+G7+J7+M7+P7+S7+V7+Y7</f>
        <v>15</v>
      </c>
      <c r="AF6" s="76">
        <f>AD6-AE6</f>
        <v>10</v>
      </c>
    </row>
    <row r="7" spans="1:32" ht="11.25" customHeight="1">
      <c r="A7" s="53"/>
      <c r="B7" s="10">
        <v>0</v>
      </c>
      <c r="C7" s="11" t="s">
        <v>7</v>
      </c>
      <c r="D7" s="12">
        <v>2</v>
      </c>
      <c r="E7" s="67"/>
      <c r="F7" s="68"/>
      <c r="G7" s="69"/>
      <c r="H7" s="7">
        <v>2</v>
      </c>
      <c r="I7" s="8" t="s">
        <v>7</v>
      </c>
      <c r="J7" s="9">
        <v>3</v>
      </c>
      <c r="K7" s="7">
        <v>2</v>
      </c>
      <c r="L7" s="8" t="s">
        <v>7</v>
      </c>
      <c r="M7" s="9">
        <v>3</v>
      </c>
      <c r="N7" s="7">
        <v>2</v>
      </c>
      <c r="O7" s="8" t="s">
        <v>7</v>
      </c>
      <c r="P7" s="9">
        <v>5</v>
      </c>
      <c r="Q7" s="7">
        <v>10</v>
      </c>
      <c r="R7" s="8" t="s">
        <v>7</v>
      </c>
      <c r="S7" s="9">
        <v>1</v>
      </c>
      <c r="T7" s="7">
        <v>3</v>
      </c>
      <c r="U7" s="8" t="s">
        <v>7</v>
      </c>
      <c r="V7" s="9">
        <v>1</v>
      </c>
      <c r="W7" s="7">
        <v>6</v>
      </c>
      <c r="X7" s="8" t="s">
        <v>7</v>
      </c>
      <c r="Y7" s="9">
        <v>0</v>
      </c>
      <c r="Z7" s="75"/>
      <c r="AA7" s="75"/>
      <c r="AB7" s="75"/>
      <c r="AC7" s="75"/>
      <c r="AD7" s="75"/>
      <c r="AE7" s="75"/>
      <c r="AF7" s="75"/>
    </row>
    <row r="8" spans="1:32" ht="11.25" customHeight="1">
      <c r="A8" s="52" t="s">
        <v>64</v>
      </c>
      <c r="B8" s="54" t="str">
        <f>IF(B9="","",IF(B9=D9,"△",IF(B9&gt;D9,"○",IF(B9&lt;D9,"●"))))</f>
        <v>○</v>
      </c>
      <c r="C8" s="55"/>
      <c r="D8" s="56"/>
      <c r="E8" s="54" t="str">
        <f>IF(E9="","",IF(E9=G9,"△",IF(E9&gt;G9,"○",IF(E9&lt;G9,"●"))))</f>
        <v>○</v>
      </c>
      <c r="F8" s="55"/>
      <c r="G8" s="56"/>
      <c r="H8" s="64"/>
      <c r="I8" s="65"/>
      <c r="J8" s="66"/>
      <c r="K8" s="61" t="str">
        <f>IF(K9="","",IF(K9=M9,"△",IF(K9&gt;M9,"○",IF(K9&lt;M9,"●"))))</f>
        <v>○</v>
      </c>
      <c r="L8" s="62"/>
      <c r="M8" s="63"/>
      <c r="N8" s="61" t="str">
        <f>IF(N9="","",IF(N9=P9,"△",IF(N9&gt;P9,"○",IF(N9&lt;P9,"●"))))</f>
        <v>○</v>
      </c>
      <c r="O8" s="62"/>
      <c r="P8" s="63"/>
      <c r="Q8" s="61" t="str">
        <f>IF(Q9="","",IF(Q9=S9,"△",IF(Q9&gt;S9,"○",IF(Q9&lt;S9,"●"))))</f>
        <v>○</v>
      </c>
      <c r="R8" s="62"/>
      <c r="S8" s="63"/>
      <c r="T8" s="61" t="str">
        <f>IF(T9="","",IF(T9=V9,"△",IF(T9&gt;V9,"○",IF(T9&lt;V9,"●"))))</f>
        <v>○</v>
      </c>
      <c r="U8" s="62"/>
      <c r="V8" s="63"/>
      <c r="W8" s="61" t="str">
        <f>IF(W9="","",IF(W9=Y9,"△",IF(W9&gt;Y9,"○",IF(W9&lt;Y9,"●"))))</f>
        <v>○</v>
      </c>
      <c r="X8" s="62"/>
      <c r="Y8" s="63"/>
      <c r="Z8" s="75">
        <f>(COUNTIF(B8:Y8,"○")+COUNTIF(B8:Y8,"□"))</f>
        <v>7</v>
      </c>
      <c r="AA8" s="75">
        <f>(COUNTIF(B8:Y8,"●")+COUNTIF(B8:Y8,"■"))</f>
        <v>0</v>
      </c>
      <c r="AB8" s="75">
        <f>COUNTIF(B8:Y8,"△")</f>
        <v>0</v>
      </c>
      <c r="AC8" s="75">
        <f>Z8*3+AB8</f>
        <v>21</v>
      </c>
      <c r="AD8" s="76">
        <f>B9+E9+H9+K9+N9+Q9+T9+W9</f>
        <v>37</v>
      </c>
      <c r="AE8" s="76">
        <f>D9+G9+J9+M9+P9+S9+V9+Y9</f>
        <v>3</v>
      </c>
      <c r="AF8" s="76">
        <f>AD8-AE8</f>
        <v>34</v>
      </c>
    </row>
    <row r="9" spans="1:32" ht="11.25" customHeight="1">
      <c r="A9" s="53"/>
      <c r="B9" s="10">
        <v>5</v>
      </c>
      <c r="C9" s="11" t="s">
        <v>7</v>
      </c>
      <c r="D9" s="12">
        <v>0</v>
      </c>
      <c r="E9" s="10">
        <v>3</v>
      </c>
      <c r="F9" s="11" t="s">
        <v>7</v>
      </c>
      <c r="G9" s="12">
        <v>2</v>
      </c>
      <c r="H9" s="67"/>
      <c r="I9" s="68"/>
      <c r="J9" s="69"/>
      <c r="K9" s="7">
        <v>4</v>
      </c>
      <c r="L9" s="8" t="s">
        <v>7</v>
      </c>
      <c r="M9" s="9">
        <v>1</v>
      </c>
      <c r="N9" s="7">
        <v>7</v>
      </c>
      <c r="O9" s="8" t="s">
        <v>7</v>
      </c>
      <c r="P9" s="9">
        <v>0</v>
      </c>
      <c r="Q9" s="7">
        <v>4</v>
      </c>
      <c r="R9" s="8" t="s">
        <v>7</v>
      </c>
      <c r="S9" s="9">
        <v>0</v>
      </c>
      <c r="T9" s="7">
        <v>5</v>
      </c>
      <c r="U9" s="8" t="s">
        <v>7</v>
      </c>
      <c r="V9" s="9">
        <v>0</v>
      </c>
      <c r="W9" s="7">
        <v>9</v>
      </c>
      <c r="X9" s="8" t="s">
        <v>7</v>
      </c>
      <c r="Y9" s="9">
        <v>0</v>
      </c>
      <c r="Z9" s="75"/>
      <c r="AA9" s="75"/>
      <c r="AB9" s="75"/>
      <c r="AC9" s="75"/>
      <c r="AD9" s="75"/>
      <c r="AE9" s="75"/>
      <c r="AF9" s="75"/>
    </row>
    <row r="10" spans="1:32" ht="11.25" customHeight="1">
      <c r="A10" s="52" t="s">
        <v>65</v>
      </c>
      <c r="B10" s="54" t="str">
        <f>IF(B11="","",IF(B11=D11,"△",IF(B11&gt;D11,"○",IF(B11&lt;D11,"●"))))</f>
        <v>△</v>
      </c>
      <c r="C10" s="55"/>
      <c r="D10" s="56"/>
      <c r="E10" s="54" t="str">
        <f>IF(E11="","",IF(E11=G11,"△",IF(E11&gt;G11,"○",IF(E11&lt;G11,"●"))))</f>
        <v>○</v>
      </c>
      <c r="F10" s="55"/>
      <c r="G10" s="56"/>
      <c r="H10" s="54" t="str">
        <f>IF(H11="","",IF(H11=J11,"△",IF(H11&gt;J11,"○",IF(H11&lt;J11,"●"))))</f>
        <v>●</v>
      </c>
      <c r="I10" s="55"/>
      <c r="J10" s="56"/>
      <c r="K10" s="64"/>
      <c r="L10" s="65"/>
      <c r="M10" s="66"/>
      <c r="N10" s="61" t="str">
        <f>IF(N11="","",IF(N11=P11,"△",IF(N11&gt;P11,"○",IF(N11&lt;P11,"●"))))</f>
        <v>○</v>
      </c>
      <c r="O10" s="62"/>
      <c r="P10" s="63"/>
      <c r="Q10" s="61" t="str">
        <f>IF(Q11="","",IF(Q11=S11,"△",IF(Q11&gt;S11,"○",IF(Q11&lt;S11,"●"))))</f>
        <v>○</v>
      </c>
      <c r="R10" s="62"/>
      <c r="S10" s="63"/>
      <c r="T10" s="61" t="str">
        <f>IF(T11="","",IF(T11=V11,"△",IF(T11&gt;V11,"○",IF(T11&lt;V11,"●"))))</f>
        <v>○</v>
      </c>
      <c r="U10" s="62"/>
      <c r="V10" s="63"/>
      <c r="W10" s="61" t="str">
        <f>IF(W11="","",IF(W11=Y11,"△",IF(W11&gt;Y11,"○",IF(W11&lt;Y11,"●"))))</f>
        <v>○</v>
      </c>
      <c r="X10" s="62"/>
      <c r="Y10" s="63"/>
      <c r="Z10" s="75">
        <f>(COUNTIF(B10:Y10,"○")+COUNTIF(B10:Y10,"□"))</f>
        <v>5</v>
      </c>
      <c r="AA10" s="75">
        <f>(COUNTIF(B10:Y10,"●")+COUNTIF(B10:Y10,"■"))</f>
        <v>1</v>
      </c>
      <c r="AB10" s="75">
        <f>COUNTIF(B10:Y10,"△")</f>
        <v>1</v>
      </c>
      <c r="AC10" s="75">
        <f>Z10*3+AB10</f>
        <v>16</v>
      </c>
      <c r="AD10" s="76">
        <f>B11+E11+H11+K11+N11+Q11+T11+W11</f>
        <v>22</v>
      </c>
      <c r="AE10" s="76">
        <f>D11+G11+J11+M11+P11+S11+V11+Y11</f>
        <v>8</v>
      </c>
      <c r="AF10" s="76">
        <f>AD10-AE10</f>
        <v>14</v>
      </c>
    </row>
    <row r="11" spans="1:32" ht="11.25" customHeight="1">
      <c r="A11" s="53"/>
      <c r="B11" s="10">
        <v>1</v>
      </c>
      <c r="C11" s="11" t="s">
        <v>7</v>
      </c>
      <c r="D11" s="12">
        <v>1</v>
      </c>
      <c r="E11" s="10">
        <v>3</v>
      </c>
      <c r="F11" s="11" t="s">
        <v>7</v>
      </c>
      <c r="G11" s="12">
        <v>2</v>
      </c>
      <c r="H11" s="10">
        <v>1</v>
      </c>
      <c r="I11" s="11" t="s">
        <v>7</v>
      </c>
      <c r="J11" s="12">
        <v>4</v>
      </c>
      <c r="K11" s="67"/>
      <c r="L11" s="68"/>
      <c r="M11" s="69"/>
      <c r="N11" s="7">
        <v>3</v>
      </c>
      <c r="O11" s="8" t="s">
        <v>7</v>
      </c>
      <c r="P11" s="9">
        <v>0</v>
      </c>
      <c r="Q11" s="7">
        <v>2</v>
      </c>
      <c r="R11" s="8" t="s">
        <v>7</v>
      </c>
      <c r="S11" s="9">
        <v>0</v>
      </c>
      <c r="T11" s="7">
        <v>6</v>
      </c>
      <c r="U11" s="8" t="s">
        <v>7</v>
      </c>
      <c r="V11" s="9">
        <v>1</v>
      </c>
      <c r="W11" s="7">
        <v>6</v>
      </c>
      <c r="X11" s="8" t="s">
        <v>7</v>
      </c>
      <c r="Y11" s="9">
        <v>0</v>
      </c>
      <c r="Z11" s="75"/>
      <c r="AA11" s="75"/>
      <c r="AB11" s="75"/>
      <c r="AC11" s="75"/>
      <c r="AD11" s="75"/>
      <c r="AE11" s="75"/>
      <c r="AF11" s="75"/>
    </row>
    <row r="12" spans="1:32" ht="11.25" customHeight="1">
      <c r="A12" s="52" t="s">
        <v>66</v>
      </c>
      <c r="B12" s="54" t="str">
        <f>IF(B13="","",IF(B13=D13,"△",IF(B13&gt;D13,"○",IF(B13&lt;D13,"●"))))</f>
        <v>△</v>
      </c>
      <c r="C12" s="55"/>
      <c r="D12" s="56"/>
      <c r="E12" s="54" t="str">
        <f>IF(E13="","",IF(E13=G13,"△",IF(E13&gt;G13,"○",IF(E13&lt;G13,"●"))))</f>
        <v>○</v>
      </c>
      <c r="F12" s="55"/>
      <c r="G12" s="56"/>
      <c r="H12" s="54" t="str">
        <f>IF(H13="","",IF(H13=J13,"△",IF(H13&gt;J13,"○",IF(H13&lt;J13,"●"))))</f>
        <v>●</v>
      </c>
      <c r="I12" s="55"/>
      <c r="J12" s="56"/>
      <c r="K12" s="54" t="str">
        <f>IF(K13="","",IF(K13=M13,"△",IF(K13&gt;M13,"○",IF(K13&lt;M13,"●"))))</f>
        <v>●</v>
      </c>
      <c r="L12" s="55"/>
      <c r="M12" s="56"/>
      <c r="N12" s="64"/>
      <c r="O12" s="65"/>
      <c r="P12" s="66"/>
      <c r="Q12" s="61" t="str">
        <f>IF(Q13="","",IF(Q13=S13,"△",IF(Q13&gt;S13,"○",IF(Q13&lt;S13,"●"))))</f>
        <v>○</v>
      </c>
      <c r="R12" s="62"/>
      <c r="S12" s="63"/>
      <c r="T12" s="61" t="str">
        <f>IF(T13="","",IF(T13=V13,"△",IF(T13&gt;V13,"○",IF(T13&lt;V13,"●"))))</f>
        <v>○</v>
      </c>
      <c r="U12" s="62"/>
      <c r="V12" s="63"/>
      <c r="W12" s="61" t="str">
        <f>IF(W13="","",IF(W13=Y13,"△",IF(W13&gt;Y13,"○",IF(W13&lt;Y13,"●"))))</f>
        <v>○</v>
      </c>
      <c r="X12" s="62"/>
      <c r="Y12" s="63"/>
      <c r="Z12" s="75">
        <f>(COUNTIF(B12:Y12,"○")+COUNTIF(B12:Y12,"□"))</f>
        <v>4</v>
      </c>
      <c r="AA12" s="75">
        <f>(COUNTIF(B12:Y12,"●")+COUNTIF(B12:Y12,"■"))</f>
        <v>2</v>
      </c>
      <c r="AB12" s="75">
        <f>COUNTIF(B12:Y12,"△")</f>
        <v>1</v>
      </c>
      <c r="AC12" s="75">
        <f>Z12*3+AB12</f>
        <v>13</v>
      </c>
      <c r="AD12" s="76">
        <f>B13+E13+H13+K13+N13+Q13+T13+W13</f>
        <v>28</v>
      </c>
      <c r="AE12" s="76">
        <f>D13+G13+J13+M13+P13+S13+V13+Y13</f>
        <v>16</v>
      </c>
      <c r="AF12" s="76">
        <f>AD12-AE12</f>
        <v>12</v>
      </c>
    </row>
    <row r="13" spans="1:32" ht="11.25" customHeight="1">
      <c r="A13" s="53"/>
      <c r="B13" s="10">
        <v>1</v>
      </c>
      <c r="C13" s="11" t="s">
        <v>7</v>
      </c>
      <c r="D13" s="12">
        <v>1</v>
      </c>
      <c r="E13" s="10">
        <v>5</v>
      </c>
      <c r="F13" s="11" t="s">
        <v>7</v>
      </c>
      <c r="G13" s="12">
        <v>2</v>
      </c>
      <c r="H13" s="10">
        <v>0</v>
      </c>
      <c r="I13" s="11" t="s">
        <v>7</v>
      </c>
      <c r="J13" s="12">
        <v>7</v>
      </c>
      <c r="K13" s="10">
        <v>0</v>
      </c>
      <c r="L13" s="11" t="s">
        <v>7</v>
      </c>
      <c r="M13" s="12">
        <v>3</v>
      </c>
      <c r="N13" s="67"/>
      <c r="O13" s="68"/>
      <c r="P13" s="69"/>
      <c r="Q13" s="7">
        <v>5</v>
      </c>
      <c r="R13" s="8" t="s">
        <v>7</v>
      </c>
      <c r="S13" s="9">
        <v>0</v>
      </c>
      <c r="T13" s="7">
        <v>5</v>
      </c>
      <c r="U13" s="8" t="s">
        <v>7</v>
      </c>
      <c r="V13" s="9">
        <v>2</v>
      </c>
      <c r="W13" s="7">
        <v>12</v>
      </c>
      <c r="X13" s="8" t="s">
        <v>7</v>
      </c>
      <c r="Y13" s="9">
        <v>1</v>
      </c>
      <c r="Z13" s="75"/>
      <c r="AA13" s="75"/>
      <c r="AB13" s="75"/>
      <c r="AC13" s="75"/>
      <c r="AD13" s="75"/>
      <c r="AE13" s="75"/>
      <c r="AF13" s="75"/>
    </row>
    <row r="14" spans="1:32" ht="11.25" customHeight="1">
      <c r="A14" s="52" t="s">
        <v>67</v>
      </c>
      <c r="B14" s="54" t="str">
        <f>IF(B15="","",IF(B15=D15,"△",IF(B15&gt;D15,"○",IF(B15&lt;D15,"●"))))</f>
        <v>○</v>
      </c>
      <c r="C14" s="55"/>
      <c r="D14" s="56"/>
      <c r="E14" s="54" t="str">
        <f>IF(E15="","",IF(E15=G15,"△",IF(E15&gt;G15,"○",IF(E15&lt;G15,"●"))))</f>
        <v>●</v>
      </c>
      <c r="F14" s="55"/>
      <c r="G14" s="56"/>
      <c r="H14" s="54" t="str">
        <f>IF(H15="","",IF(H15=J15,"△",IF(H15&gt;J15,"○",IF(H15&lt;J15,"●"))))</f>
        <v>●</v>
      </c>
      <c r="I14" s="55"/>
      <c r="J14" s="56"/>
      <c r="K14" s="54" t="str">
        <f>IF(K15="","",IF(K15=M15,"△",IF(K15&gt;M15,"○",IF(K15&lt;M15,"●"))))</f>
        <v>●</v>
      </c>
      <c r="L14" s="55"/>
      <c r="M14" s="56"/>
      <c r="N14" s="54" t="str">
        <f>IF(N15="","",IF(N15=P15,"△",IF(N15&gt;P15,"○",IF(N15&lt;P15,"●"))))</f>
        <v>●</v>
      </c>
      <c r="O14" s="55"/>
      <c r="P14" s="56"/>
      <c r="Q14" s="64"/>
      <c r="R14" s="65"/>
      <c r="S14" s="66"/>
      <c r="T14" s="61" t="str">
        <f>IF(T15="","",IF(T15=V15,"△",IF(T15&gt;V15,"○",IF(T15&lt;V15,"●"))))</f>
        <v>△</v>
      </c>
      <c r="U14" s="62"/>
      <c r="V14" s="63"/>
      <c r="W14" s="61" t="str">
        <f>IF(W15="","",IF(W15=Y15,"△",IF(W15&gt;Y15,"○",IF(W15&lt;Y15,"●"))))</f>
        <v>○</v>
      </c>
      <c r="X14" s="62"/>
      <c r="Y14" s="63"/>
      <c r="Z14" s="75">
        <f>(COUNTIF(B14:Y14,"○")+COUNTIF(B14:Y14,"□"))</f>
        <v>2</v>
      </c>
      <c r="AA14" s="75">
        <f>(COUNTIF(B14:Y14,"●")+COUNTIF(B14:Y14,"■"))</f>
        <v>4</v>
      </c>
      <c r="AB14" s="75">
        <f>COUNTIF(B14:Y14,"△")</f>
        <v>1</v>
      </c>
      <c r="AC14" s="75">
        <f>Z14*3+AB14</f>
        <v>7</v>
      </c>
      <c r="AD14" s="76">
        <f>B15+E15+H15+K15+N15+Q15+T15+W15</f>
        <v>9</v>
      </c>
      <c r="AE14" s="76">
        <f>D15+G15+J15+M15+P15+S15+V15+Y15</f>
        <v>26</v>
      </c>
      <c r="AF14" s="76">
        <f>AD14-AE14</f>
        <v>-17</v>
      </c>
    </row>
    <row r="15" spans="1:32" ht="11.25" customHeight="1">
      <c r="A15" s="53"/>
      <c r="B15" s="10">
        <v>3</v>
      </c>
      <c r="C15" s="11" t="s">
        <v>7</v>
      </c>
      <c r="D15" s="12">
        <v>2</v>
      </c>
      <c r="E15" s="10">
        <v>1</v>
      </c>
      <c r="F15" s="11" t="s">
        <v>7</v>
      </c>
      <c r="G15" s="12">
        <v>10</v>
      </c>
      <c r="H15" s="10">
        <v>0</v>
      </c>
      <c r="I15" s="11" t="s">
        <v>7</v>
      </c>
      <c r="J15" s="12">
        <v>4</v>
      </c>
      <c r="K15" s="10">
        <v>0</v>
      </c>
      <c r="L15" s="11" t="s">
        <v>7</v>
      </c>
      <c r="M15" s="12">
        <v>2</v>
      </c>
      <c r="N15" s="10">
        <v>0</v>
      </c>
      <c r="O15" s="11" t="s">
        <v>7</v>
      </c>
      <c r="P15" s="12">
        <v>5</v>
      </c>
      <c r="Q15" s="67"/>
      <c r="R15" s="68"/>
      <c r="S15" s="69"/>
      <c r="T15" s="7">
        <v>2</v>
      </c>
      <c r="U15" s="8" t="s">
        <v>7</v>
      </c>
      <c r="V15" s="9">
        <v>2</v>
      </c>
      <c r="W15" s="7">
        <v>3</v>
      </c>
      <c r="X15" s="8" t="s">
        <v>7</v>
      </c>
      <c r="Y15" s="9">
        <v>1</v>
      </c>
      <c r="Z15" s="75"/>
      <c r="AA15" s="75"/>
      <c r="AB15" s="75"/>
      <c r="AC15" s="75"/>
      <c r="AD15" s="75"/>
      <c r="AE15" s="75"/>
      <c r="AF15" s="75"/>
    </row>
    <row r="16" spans="1:32" ht="11.25" customHeight="1">
      <c r="A16" s="52" t="s">
        <v>68</v>
      </c>
      <c r="B16" s="54" t="str">
        <f>IF(B17="","",IF(B17=D17,"△",IF(B17&gt;D17,"○",IF(B17&lt;D17,"●"))))</f>
        <v>○</v>
      </c>
      <c r="C16" s="55"/>
      <c r="D16" s="56"/>
      <c r="E16" s="54" t="str">
        <f>IF(E17="","",IF(E17=G17,"△",IF(E17&gt;G17,"○",IF(E17&lt;G17,"●"))))</f>
        <v>●</v>
      </c>
      <c r="F16" s="55"/>
      <c r="G16" s="56"/>
      <c r="H16" s="54" t="str">
        <f>IF(H17="","",IF(H17=J17,"△",IF(H17&gt;J17,"○",IF(H17&lt;J17,"●"))))</f>
        <v>●</v>
      </c>
      <c r="I16" s="55"/>
      <c r="J16" s="56"/>
      <c r="K16" s="54" t="str">
        <f>IF(K17="","",IF(K17=M17,"△",IF(K17&gt;M17,"○",IF(K17&lt;M17,"●"))))</f>
        <v>●</v>
      </c>
      <c r="L16" s="55"/>
      <c r="M16" s="56"/>
      <c r="N16" s="54" t="str">
        <f>IF(N17="","",IF(N17=P17,"△",IF(N17&gt;P17,"○",IF(N17&lt;P17,"●"))))</f>
        <v>●</v>
      </c>
      <c r="O16" s="55"/>
      <c r="P16" s="56"/>
      <c r="Q16" s="54" t="str">
        <f>IF(Q17="","",IF(Q17=S17,"△",IF(Q17&gt;S17,"○",IF(Q17&lt;S17,"●"))))</f>
        <v>△</v>
      </c>
      <c r="R16" s="55"/>
      <c r="S16" s="56"/>
      <c r="T16" s="64"/>
      <c r="U16" s="65"/>
      <c r="V16" s="66"/>
      <c r="W16" s="61" t="str">
        <f>IF(W17="","",IF(W17=Y17,"△",IF(W17&gt;Y17,"○",IF(W17&lt;Y17,"●"))))</f>
        <v>●</v>
      </c>
      <c r="X16" s="62"/>
      <c r="Y16" s="63"/>
      <c r="Z16" s="75">
        <f>(COUNTIF(B16:Y16,"○")+COUNTIF(B16:Y16,"□"))</f>
        <v>1</v>
      </c>
      <c r="AA16" s="75">
        <f>(COUNTIF(B16:Y16,"●")+COUNTIF(B16:Y16,"■"))</f>
        <v>5</v>
      </c>
      <c r="AB16" s="75">
        <f>COUNTIF(B16:Y16,"△")</f>
        <v>1</v>
      </c>
      <c r="AC16" s="75">
        <f>Z16*3+AB16</f>
        <v>4</v>
      </c>
      <c r="AD16" s="76">
        <f>B17+E17+H17+K17+N17+Q17+T17+W17</f>
        <v>16</v>
      </c>
      <c r="AE16" s="76">
        <f>D17+G17+J17+M17+P17+S17+V17+Y17</f>
        <v>24</v>
      </c>
      <c r="AF16" s="76">
        <f>AD16-AE16</f>
        <v>-8</v>
      </c>
    </row>
    <row r="17" spans="1:32" ht="11.25" customHeight="1">
      <c r="A17" s="53"/>
      <c r="B17" s="10">
        <v>9</v>
      </c>
      <c r="C17" s="11" t="s">
        <v>7</v>
      </c>
      <c r="D17" s="12">
        <v>1</v>
      </c>
      <c r="E17" s="10">
        <v>1</v>
      </c>
      <c r="F17" s="11" t="s">
        <v>7</v>
      </c>
      <c r="G17" s="12">
        <v>3</v>
      </c>
      <c r="H17" s="10">
        <v>0</v>
      </c>
      <c r="I17" s="11" t="s">
        <v>7</v>
      </c>
      <c r="J17" s="12">
        <v>5</v>
      </c>
      <c r="K17" s="10">
        <v>1</v>
      </c>
      <c r="L17" s="11" t="s">
        <v>7</v>
      </c>
      <c r="M17" s="12">
        <v>6</v>
      </c>
      <c r="N17" s="10">
        <v>2</v>
      </c>
      <c r="O17" s="11" t="s">
        <v>7</v>
      </c>
      <c r="P17" s="12">
        <v>5</v>
      </c>
      <c r="Q17" s="10">
        <v>2</v>
      </c>
      <c r="R17" s="11" t="s">
        <v>7</v>
      </c>
      <c r="S17" s="12">
        <v>2</v>
      </c>
      <c r="T17" s="67"/>
      <c r="U17" s="68"/>
      <c r="V17" s="69"/>
      <c r="W17" s="7">
        <v>1</v>
      </c>
      <c r="X17" s="8" t="s">
        <v>7</v>
      </c>
      <c r="Y17" s="9">
        <v>2</v>
      </c>
      <c r="Z17" s="75"/>
      <c r="AA17" s="75"/>
      <c r="AB17" s="75"/>
      <c r="AC17" s="75"/>
      <c r="AD17" s="75"/>
      <c r="AE17" s="75"/>
      <c r="AF17" s="75"/>
    </row>
    <row r="18" spans="1:32" ht="11.25" customHeight="1">
      <c r="A18" s="52" t="s">
        <v>69</v>
      </c>
      <c r="B18" s="54" t="str">
        <f>IF(B19="","",IF(B19=D19,"△",IF(B19&gt;D19,"○",IF(B19&lt;D19,"●"))))</f>
        <v>●</v>
      </c>
      <c r="C18" s="55"/>
      <c r="D18" s="56"/>
      <c r="E18" s="54" t="str">
        <f>IF(E19="","",IF(E19=G19,"△",IF(E19&gt;G19,"○",IF(E19&lt;G19,"●"))))</f>
        <v>●</v>
      </c>
      <c r="F18" s="55"/>
      <c r="G18" s="56"/>
      <c r="H18" s="54" t="str">
        <f>IF(H19="","",IF(H19=J19,"△",IF(H19&gt;J19,"○",IF(H19&lt;J19,"●"))))</f>
        <v>●</v>
      </c>
      <c r="I18" s="55"/>
      <c r="J18" s="56"/>
      <c r="K18" s="54" t="str">
        <f>IF(K19="","",IF(K19=M19,"△",IF(K19&gt;M19,"○",IF(K19&lt;M19,"●"))))</f>
        <v>●</v>
      </c>
      <c r="L18" s="55"/>
      <c r="M18" s="56"/>
      <c r="N18" s="54" t="str">
        <f>IF(N19="","",IF(N19=P19,"△",IF(N19&gt;P19,"○",IF(N19&lt;P19,"●"))))</f>
        <v>●</v>
      </c>
      <c r="O18" s="55"/>
      <c r="P18" s="56"/>
      <c r="Q18" s="54" t="str">
        <f>IF(Q19="","",IF(Q19=S19,"△",IF(Q19&gt;S19,"○",IF(Q19&lt;S19,"●"))))</f>
        <v>●</v>
      </c>
      <c r="R18" s="55"/>
      <c r="S18" s="56"/>
      <c r="T18" s="54" t="str">
        <f>IF(T19="","",IF(T19=V19,"△",IF(T19&gt;V19,"○",IF(T19&lt;V19,"●"))))</f>
        <v>○</v>
      </c>
      <c r="U18" s="55"/>
      <c r="V18" s="56"/>
      <c r="W18" s="64"/>
      <c r="X18" s="65"/>
      <c r="Y18" s="66"/>
      <c r="Z18" s="75">
        <f>(COUNTIF(B18:Y18,"○")+COUNTIF(B18:Y18,"□"))</f>
        <v>1</v>
      </c>
      <c r="AA18" s="75">
        <f>(COUNTIF(B18:Y18,"●")+COUNTIF(B18:Y18,"■"))</f>
        <v>6</v>
      </c>
      <c r="AB18" s="75">
        <f>COUNTIF(B18:Y18,"△")</f>
        <v>0</v>
      </c>
      <c r="AC18" s="75">
        <f>Z18*3+AB18</f>
        <v>3</v>
      </c>
      <c r="AD18" s="76">
        <f>B19+E19+H19+K19+N19+Q19+T19+W19</f>
        <v>4</v>
      </c>
      <c r="AE18" s="76">
        <f>D19+G19+J19+M19+P19+S19+V19+Y19</f>
        <v>43</v>
      </c>
      <c r="AF18" s="76">
        <f>AD18-AE18</f>
        <v>-39</v>
      </c>
    </row>
    <row r="19" spans="1:32" ht="11.25" customHeight="1">
      <c r="A19" s="53"/>
      <c r="B19" s="10">
        <v>0</v>
      </c>
      <c r="C19" s="11" t="s">
        <v>7</v>
      </c>
      <c r="D19" s="12">
        <v>6</v>
      </c>
      <c r="E19" s="10">
        <v>0</v>
      </c>
      <c r="F19" s="11" t="s">
        <v>7</v>
      </c>
      <c r="G19" s="12">
        <v>6</v>
      </c>
      <c r="H19" s="10">
        <v>0</v>
      </c>
      <c r="I19" s="11" t="s">
        <v>7</v>
      </c>
      <c r="J19" s="12">
        <v>9</v>
      </c>
      <c r="K19" s="10">
        <v>0</v>
      </c>
      <c r="L19" s="11" t="s">
        <v>7</v>
      </c>
      <c r="M19" s="12">
        <v>6</v>
      </c>
      <c r="N19" s="10">
        <v>1</v>
      </c>
      <c r="O19" s="11" t="s">
        <v>7</v>
      </c>
      <c r="P19" s="12">
        <v>12</v>
      </c>
      <c r="Q19" s="10">
        <v>1</v>
      </c>
      <c r="R19" s="11" t="s">
        <v>7</v>
      </c>
      <c r="S19" s="12">
        <v>3</v>
      </c>
      <c r="T19" s="10">
        <v>2</v>
      </c>
      <c r="U19" s="11" t="s">
        <v>7</v>
      </c>
      <c r="V19" s="12">
        <v>1</v>
      </c>
      <c r="W19" s="67"/>
      <c r="X19" s="68"/>
      <c r="Y19" s="69"/>
      <c r="Z19" s="75"/>
      <c r="AA19" s="75"/>
      <c r="AB19" s="75"/>
      <c r="AC19" s="75"/>
      <c r="AD19" s="75"/>
      <c r="AE19" s="75"/>
      <c r="AF19" s="75"/>
    </row>
    <row r="21" spans="2:26" ht="11.25" customHeight="1">
      <c r="B21" s="13" t="s">
        <v>48</v>
      </c>
      <c r="C21" s="14" t="s">
        <v>8</v>
      </c>
      <c r="D21" s="15"/>
      <c r="E21" s="15"/>
      <c r="F21" s="15"/>
      <c r="G21" s="14" t="s">
        <v>49</v>
      </c>
      <c r="H21" s="14" t="s">
        <v>9</v>
      </c>
      <c r="I21" s="15"/>
      <c r="J21" s="15"/>
      <c r="K21" s="14" t="s">
        <v>50</v>
      </c>
      <c r="L21" s="14"/>
      <c r="M21" s="14" t="s">
        <v>11</v>
      </c>
      <c r="N21" s="15"/>
      <c r="O21" s="15"/>
      <c r="P21" s="15"/>
      <c r="Q21" s="14" t="s">
        <v>51</v>
      </c>
      <c r="R21" s="14" t="s">
        <v>13</v>
      </c>
      <c r="S21" s="15"/>
      <c r="T21" s="15"/>
      <c r="U21" s="15"/>
      <c r="V21" s="14" t="s">
        <v>20</v>
      </c>
      <c r="W21" s="14" t="s">
        <v>16</v>
      </c>
      <c r="X21" s="15"/>
      <c r="Y21" s="15"/>
      <c r="Z21" s="16"/>
    </row>
    <row r="22" spans="2:26" ht="11.25" customHeight="1">
      <c r="B22" s="17" t="s">
        <v>17</v>
      </c>
      <c r="C22" s="18"/>
      <c r="D22" s="18"/>
      <c r="E22" s="18"/>
      <c r="F22" s="18"/>
      <c r="G22" s="19" t="s">
        <v>10</v>
      </c>
      <c r="H22" s="18"/>
      <c r="I22" s="18"/>
      <c r="J22" s="18"/>
      <c r="K22" s="18"/>
      <c r="L22" s="19" t="s">
        <v>12</v>
      </c>
      <c r="M22" s="18"/>
      <c r="N22" s="18"/>
      <c r="O22" s="18"/>
      <c r="P22" s="18"/>
      <c r="Q22" s="19" t="s">
        <v>17</v>
      </c>
      <c r="R22" s="18"/>
      <c r="S22" s="18"/>
      <c r="T22" s="18"/>
      <c r="U22" s="18"/>
      <c r="V22" s="19" t="s">
        <v>10</v>
      </c>
      <c r="W22" s="18"/>
      <c r="X22" s="18"/>
      <c r="Y22" s="18"/>
      <c r="Z22" s="20"/>
    </row>
    <row r="23" spans="2:26" ht="11.2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 t="s">
        <v>18</v>
      </c>
      <c r="R23" s="22"/>
      <c r="S23" s="22"/>
      <c r="T23" s="22"/>
      <c r="U23" s="22"/>
      <c r="V23" s="23" t="s">
        <v>19</v>
      </c>
      <c r="W23" s="22"/>
      <c r="X23" s="22"/>
      <c r="Y23" s="22"/>
      <c r="Z23" s="24"/>
    </row>
    <row r="24" spans="26:32" ht="13.5">
      <c r="Z24" s="32">
        <f>SUM(Z4:Z19)</f>
        <v>25</v>
      </c>
      <c r="AA24" s="32">
        <f>SUM(AA4:AA19)</f>
        <v>25</v>
      </c>
      <c r="AB24" s="32">
        <f>SUM(AB4:AB19)</f>
        <v>6</v>
      </c>
      <c r="AC24" s="33"/>
      <c r="AD24" s="33"/>
      <c r="AE24" s="33"/>
      <c r="AF24" s="32">
        <f>SUM(AF4:AF19)</f>
        <v>0</v>
      </c>
    </row>
  </sheetData>
  <sheetProtection/>
  <mergeCells count="137">
    <mergeCell ref="A14:A15"/>
    <mergeCell ref="A16:A17"/>
    <mergeCell ref="A18:A19"/>
    <mergeCell ref="B10:D10"/>
    <mergeCell ref="E8:G8"/>
    <mergeCell ref="E10:G10"/>
    <mergeCell ref="A8:A9"/>
    <mergeCell ref="A10:A11"/>
    <mergeCell ref="A12:A13"/>
    <mergeCell ref="B18:D18"/>
    <mergeCell ref="E12:G12"/>
    <mergeCell ref="A4:A5"/>
    <mergeCell ref="A6:A7"/>
    <mergeCell ref="B3:D3"/>
    <mergeCell ref="E3:G3"/>
    <mergeCell ref="E4:G4"/>
    <mergeCell ref="B4:D5"/>
    <mergeCell ref="B6:D6"/>
    <mergeCell ref="B8:D8"/>
    <mergeCell ref="E16:G16"/>
    <mergeCell ref="E18:G18"/>
    <mergeCell ref="B12:D12"/>
    <mergeCell ref="B14:D14"/>
    <mergeCell ref="B16:D16"/>
    <mergeCell ref="H4:J4"/>
    <mergeCell ref="H6:J6"/>
    <mergeCell ref="H8:J9"/>
    <mergeCell ref="E14:G14"/>
    <mergeCell ref="E6:G7"/>
    <mergeCell ref="H18:J18"/>
    <mergeCell ref="H10:J10"/>
    <mergeCell ref="H12:J12"/>
    <mergeCell ref="H14:J14"/>
    <mergeCell ref="H16:J16"/>
    <mergeCell ref="K16:M16"/>
    <mergeCell ref="K10:M11"/>
    <mergeCell ref="K12:M12"/>
    <mergeCell ref="K14:M14"/>
    <mergeCell ref="N16:P16"/>
    <mergeCell ref="N18:P18"/>
    <mergeCell ref="K18:M18"/>
    <mergeCell ref="N3:P3"/>
    <mergeCell ref="N4:P4"/>
    <mergeCell ref="N6:P6"/>
    <mergeCell ref="K4:M4"/>
    <mergeCell ref="K6:M6"/>
    <mergeCell ref="AE18:AE19"/>
    <mergeCell ref="AF18:AF19"/>
    <mergeCell ref="Q18:S18"/>
    <mergeCell ref="AA18:AA19"/>
    <mergeCell ref="AB18:AB19"/>
    <mergeCell ref="Z18:Z19"/>
    <mergeCell ref="W18:Y19"/>
    <mergeCell ref="T18:V18"/>
    <mergeCell ref="AC18:AC19"/>
    <mergeCell ref="AD18:AD19"/>
    <mergeCell ref="AF10:AF11"/>
    <mergeCell ref="AF12:AF13"/>
    <mergeCell ref="W8:Y8"/>
    <mergeCell ref="AE8:AE9"/>
    <mergeCell ref="AE10:AE11"/>
    <mergeCell ref="AE12:AE13"/>
    <mergeCell ref="AC8:AC9"/>
    <mergeCell ref="AB10:AB11"/>
    <mergeCell ref="AB8:AB9"/>
    <mergeCell ref="AF8:AF9"/>
    <mergeCell ref="AB16:AB17"/>
    <mergeCell ref="AD8:AD9"/>
    <mergeCell ref="AD10:AD11"/>
    <mergeCell ref="AA8:AA9"/>
    <mergeCell ref="AE14:AE15"/>
    <mergeCell ref="AF14:AF15"/>
    <mergeCell ref="AF16:AF17"/>
    <mergeCell ref="AA14:AA15"/>
    <mergeCell ref="AB14:AB15"/>
    <mergeCell ref="AD14:AD15"/>
    <mergeCell ref="AC16:AC17"/>
    <mergeCell ref="AC14:AC15"/>
    <mergeCell ref="AD16:AD17"/>
    <mergeCell ref="AE16:AE17"/>
    <mergeCell ref="AC10:AC11"/>
    <mergeCell ref="AC12:AC13"/>
    <mergeCell ref="AD12:AD13"/>
    <mergeCell ref="AF4:AF5"/>
    <mergeCell ref="AB6:AB7"/>
    <mergeCell ref="AC6:AC7"/>
    <mergeCell ref="AD6:AD7"/>
    <mergeCell ref="AE6:AE7"/>
    <mergeCell ref="AF6:AF7"/>
    <mergeCell ref="AD4:AD5"/>
    <mergeCell ref="AE4:AE5"/>
    <mergeCell ref="AC4:AC5"/>
    <mergeCell ref="AB4:AB5"/>
    <mergeCell ref="W16:Y16"/>
    <mergeCell ref="W12:Y12"/>
    <mergeCell ref="AA16:AA17"/>
    <mergeCell ref="Z16:Z17"/>
    <mergeCell ref="Z10:Z11"/>
    <mergeCell ref="AA10:AA11"/>
    <mergeCell ref="AA12:AA13"/>
    <mergeCell ref="Z8:Z9"/>
    <mergeCell ref="W10:Y10"/>
    <mergeCell ref="Z14:Z15"/>
    <mergeCell ref="Z4:Z5"/>
    <mergeCell ref="Z6:Z7"/>
    <mergeCell ref="AA4:AA5"/>
    <mergeCell ref="AA6:AA7"/>
    <mergeCell ref="Z12:Z13"/>
    <mergeCell ref="Q8:S8"/>
    <mergeCell ref="H3:J3"/>
    <mergeCell ref="N8:P8"/>
    <mergeCell ref="T14:V14"/>
    <mergeCell ref="W3:Y3"/>
    <mergeCell ref="K3:M3"/>
    <mergeCell ref="W4:Y4"/>
    <mergeCell ref="W6:Y6"/>
    <mergeCell ref="K8:M8"/>
    <mergeCell ref="Q16:S16"/>
    <mergeCell ref="T10:V10"/>
    <mergeCell ref="T16:V17"/>
    <mergeCell ref="Q10:S10"/>
    <mergeCell ref="T3:V3"/>
    <mergeCell ref="T4:V4"/>
    <mergeCell ref="T6:V6"/>
    <mergeCell ref="T8:V8"/>
    <mergeCell ref="T12:V12"/>
    <mergeCell ref="Q6:S6"/>
    <mergeCell ref="AB12:AB13"/>
    <mergeCell ref="Q14:S15"/>
    <mergeCell ref="N14:P14"/>
    <mergeCell ref="Q12:S12"/>
    <mergeCell ref="B1:D1"/>
    <mergeCell ref="N10:P10"/>
    <mergeCell ref="N12:P13"/>
    <mergeCell ref="Q3:S3"/>
    <mergeCell ref="Q4:S4"/>
    <mergeCell ref="W14:Y1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N12"/>
  <sheetViews>
    <sheetView showGridLines="0"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  <col min="2" max="2" width="13.75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27</v>
      </c>
      <c r="C1" s="83" t="s">
        <v>130</v>
      </c>
      <c r="D1" s="83"/>
      <c r="E1" s="83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'2部結果'!A8</f>
        <v>ＦＣゲリラ</v>
      </c>
      <c r="C4" s="3">
        <f>'2部結果'!Z8</f>
        <v>7</v>
      </c>
      <c r="D4" s="3">
        <f>'2部結果'!AA8</f>
        <v>0</v>
      </c>
      <c r="E4" s="3">
        <f>'2部結果'!AB8</f>
        <v>0</v>
      </c>
      <c r="F4" s="3">
        <f>'2部結果'!AC8</f>
        <v>21</v>
      </c>
      <c r="G4" s="3">
        <f>'2部結果'!AD8</f>
        <v>37</v>
      </c>
      <c r="H4" s="3">
        <f>'2部結果'!AE8</f>
        <v>3</v>
      </c>
      <c r="I4" s="3">
        <f>'2部結果'!AF8</f>
        <v>34</v>
      </c>
      <c r="K4" s="18"/>
      <c r="L4" s="18"/>
      <c r="M4" s="18"/>
      <c r="N4" s="18"/>
    </row>
    <row r="5" spans="1:14" ht="13.5">
      <c r="A5" s="1">
        <v>2</v>
      </c>
      <c r="B5" s="4" t="str">
        <f>'2部結果'!A10</f>
        <v>美和クラブ</v>
      </c>
      <c r="C5" s="3">
        <f>'2部結果'!Z10</f>
        <v>5</v>
      </c>
      <c r="D5" s="3">
        <f>'2部結果'!AA10</f>
        <v>1</v>
      </c>
      <c r="E5" s="3">
        <f>'2部結果'!AB10</f>
        <v>1</v>
      </c>
      <c r="F5" s="3">
        <f>'2部結果'!AC10</f>
        <v>16</v>
      </c>
      <c r="G5" s="3">
        <f>'2部結果'!AD10</f>
        <v>22</v>
      </c>
      <c r="H5" s="3">
        <f>'2部結果'!AE10</f>
        <v>8</v>
      </c>
      <c r="I5" s="3">
        <f>'2部結果'!AF10</f>
        <v>14</v>
      </c>
      <c r="K5" s="18"/>
      <c r="L5" s="18"/>
      <c r="M5" s="18"/>
      <c r="N5" s="18"/>
    </row>
    <row r="6" spans="1:14" ht="13.5">
      <c r="A6" s="1">
        <v>3</v>
      </c>
      <c r="B6" s="4" t="str">
        <f>'2部結果'!A12</f>
        <v>Ｉ　Ｆ　Ｃ</v>
      </c>
      <c r="C6" s="3">
        <f>'2部結果'!Z12</f>
        <v>4</v>
      </c>
      <c r="D6" s="3">
        <f>'2部結果'!AA12</f>
        <v>2</v>
      </c>
      <c r="E6" s="3">
        <f>'2部結果'!AB12</f>
        <v>1</v>
      </c>
      <c r="F6" s="3">
        <f>'2部結果'!AC12</f>
        <v>13</v>
      </c>
      <c r="G6" s="3">
        <f>'2部結果'!AD12</f>
        <v>28</v>
      </c>
      <c r="H6" s="3">
        <f>'2部結果'!AE12</f>
        <v>16</v>
      </c>
      <c r="I6" s="3">
        <f>'2部結果'!AF12</f>
        <v>12</v>
      </c>
      <c r="K6" s="18"/>
      <c r="L6" s="18"/>
      <c r="M6" s="18"/>
      <c r="N6" s="18"/>
    </row>
    <row r="7" spans="1:14" ht="13.5">
      <c r="A7" s="1">
        <v>4</v>
      </c>
      <c r="B7" s="4" t="str">
        <f>'2部結果'!A6</f>
        <v>豊田合成</v>
      </c>
      <c r="C7" s="3">
        <f>'2部結果'!Z6</f>
        <v>3</v>
      </c>
      <c r="D7" s="3">
        <f>'2部結果'!AA6</f>
        <v>4</v>
      </c>
      <c r="E7" s="3">
        <f>'2部結果'!AB6</f>
        <v>0</v>
      </c>
      <c r="F7" s="3">
        <f>'2部結果'!AC6</f>
        <v>9</v>
      </c>
      <c r="G7" s="3">
        <f>'2部結果'!AD6</f>
        <v>25</v>
      </c>
      <c r="H7" s="3">
        <f>'2部結果'!AE6</f>
        <v>15</v>
      </c>
      <c r="I7" s="3">
        <f>'2部結果'!AF6</f>
        <v>10</v>
      </c>
      <c r="K7" s="18"/>
      <c r="L7" s="18"/>
      <c r="M7" s="18"/>
      <c r="N7" s="18"/>
    </row>
    <row r="8" spans="1:14" ht="13.5">
      <c r="A8" s="1">
        <v>5</v>
      </c>
      <c r="B8" s="4" t="str">
        <f>'2部結果'!A4</f>
        <v>ＦＣアビオン</v>
      </c>
      <c r="C8" s="3">
        <f>'2部結果'!Z4</f>
        <v>2</v>
      </c>
      <c r="D8" s="3">
        <f>'2部結果'!AA4</f>
        <v>3</v>
      </c>
      <c r="E8" s="3">
        <f>'2部結果'!AB4</f>
        <v>2</v>
      </c>
      <c r="F8" s="3">
        <f>'2部結果'!AC4</f>
        <v>8</v>
      </c>
      <c r="G8" s="3">
        <f>'2部結果'!AD4</f>
        <v>13</v>
      </c>
      <c r="H8" s="3">
        <f>'2部結果'!AE4</f>
        <v>19</v>
      </c>
      <c r="I8" s="3">
        <f>'2部結果'!AF4</f>
        <v>-6</v>
      </c>
      <c r="K8" s="18"/>
      <c r="L8" s="18"/>
      <c r="M8" s="18"/>
      <c r="N8" s="18"/>
    </row>
    <row r="9" spans="1:14" ht="13.5">
      <c r="A9" s="1">
        <v>6</v>
      </c>
      <c r="B9" s="4" t="str">
        <f>'2部結果'!A14</f>
        <v>蹴友津島</v>
      </c>
      <c r="C9" s="3">
        <f>'2部結果'!Z14</f>
        <v>2</v>
      </c>
      <c r="D9" s="3">
        <f>'2部結果'!AA14</f>
        <v>4</v>
      </c>
      <c r="E9" s="3">
        <f>'2部結果'!AB14</f>
        <v>1</v>
      </c>
      <c r="F9" s="3">
        <f>'2部結果'!AC14</f>
        <v>7</v>
      </c>
      <c r="G9" s="3">
        <f>'2部結果'!AD14</f>
        <v>9</v>
      </c>
      <c r="H9" s="3">
        <f>'2部結果'!AE14</f>
        <v>26</v>
      </c>
      <c r="I9" s="3">
        <f>'2部結果'!AF14</f>
        <v>-17</v>
      </c>
      <c r="K9" s="18"/>
      <c r="L9" s="18"/>
      <c r="M9" s="18"/>
      <c r="N9" s="18"/>
    </row>
    <row r="10" spans="1:14" ht="13.5">
      <c r="A10" s="1">
        <v>7</v>
      </c>
      <c r="B10" s="4" t="str">
        <f>'2部結果'!A16</f>
        <v>ＦＣ　ＭＯＢ</v>
      </c>
      <c r="C10" s="3">
        <f>'2部結果'!Z16</f>
        <v>1</v>
      </c>
      <c r="D10" s="3">
        <f>'2部結果'!AA16</f>
        <v>5</v>
      </c>
      <c r="E10" s="3">
        <f>'2部結果'!AB16</f>
        <v>1</v>
      </c>
      <c r="F10" s="3">
        <f>'2部結果'!AC16</f>
        <v>4</v>
      </c>
      <c r="G10" s="3">
        <f>'2部結果'!AD16</f>
        <v>16</v>
      </c>
      <c r="H10" s="3">
        <f>'2部結果'!AE16</f>
        <v>24</v>
      </c>
      <c r="I10" s="3">
        <f>'2部結果'!AF16</f>
        <v>-8</v>
      </c>
      <c r="K10" s="18"/>
      <c r="L10" s="18"/>
      <c r="M10" s="18"/>
      <c r="N10" s="18"/>
    </row>
    <row r="11" spans="1:14" ht="13.5">
      <c r="A11" s="1">
        <v>8</v>
      </c>
      <c r="B11" s="4" t="str">
        <f>'2部結果'!A18</f>
        <v>ＧＷＯ</v>
      </c>
      <c r="C11" s="3">
        <f>'2部結果'!Z18</f>
        <v>1</v>
      </c>
      <c r="D11" s="3">
        <f>'2部結果'!AA18</f>
        <v>6</v>
      </c>
      <c r="E11" s="3">
        <f>'2部結果'!AB18</f>
        <v>0</v>
      </c>
      <c r="F11" s="3">
        <f>'2部結果'!AC18</f>
        <v>3</v>
      </c>
      <c r="G11" s="3">
        <f>'2部結果'!AD18</f>
        <v>4</v>
      </c>
      <c r="H11" s="3">
        <f>'2部結果'!AE18</f>
        <v>43</v>
      </c>
      <c r="I11" s="3">
        <f>'2部結果'!AF18</f>
        <v>-39</v>
      </c>
      <c r="K11" s="18"/>
      <c r="L11" s="18"/>
      <c r="M11" s="18"/>
      <c r="N11" s="18"/>
    </row>
    <row r="12" spans="11:14" ht="13.5">
      <c r="K12" s="18"/>
      <c r="L12" s="18"/>
      <c r="M12" s="18"/>
      <c r="N12" s="18"/>
    </row>
  </sheetData>
  <sheetProtection/>
  <mergeCells count="1">
    <mergeCell ref="C1:E1"/>
  </mergeCell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BB16"/>
  <sheetViews>
    <sheetView showGridLines="0" zoomScale="120" zoomScaleNormal="120" zoomScalePageLayoutView="0" workbookViewId="0" topLeftCell="A1">
      <pane xSplit="1" ySplit="3" topLeftCell="B4" activePane="bottomRight" state="frozen"/>
      <selection pane="topLeft" activeCell="AJ12" sqref="AJ12:AJ13"/>
      <selection pane="topRight" activeCell="AJ12" sqref="AJ12:AJ13"/>
      <selection pane="bottomLeft" activeCell="AJ12" sqref="AJ12:AJ13"/>
      <selection pane="bottomRight" activeCell="A1" sqref="A1"/>
    </sheetView>
  </sheetViews>
  <sheetFormatPr defaultColWidth="9.00390625" defaultRowHeight="13.5"/>
  <cols>
    <col min="1" max="1" width="8.25390625" style="0" customWidth="1"/>
    <col min="2" max="2" width="2.50390625" style="0" customWidth="1"/>
    <col min="3" max="3" width="0.875" style="0" customWidth="1"/>
    <col min="4" max="5" width="2.50390625" style="0" customWidth="1"/>
    <col min="6" max="6" width="0.875" style="0" customWidth="1"/>
    <col min="7" max="8" width="2.50390625" style="0" customWidth="1"/>
    <col min="9" max="9" width="0.875" style="0" customWidth="1"/>
    <col min="10" max="11" width="2.50390625" style="0" customWidth="1"/>
    <col min="12" max="12" width="0.875" style="0" customWidth="1"/>
    <col min="13" max="19" width="2.50390625" style="0" customWidth="1"/>
    <col min="20" max="20" width="3.50390625" style="0" customWidth="1"/>
    <col min="21" max="21" width="2.125" style="0" customWidth="1"/>
  </cols>
  <sheetData>
    <row r="1" spans="1:4" ht="13.5">
      <c r="A1" t="s">
        <v>28</v>
      </c>
      <c r="B1" s="79" t="s">
        <v>164</v>
      </c>
      <c r="C1" s="79"/>
      <c r="D1" s="79"/>
    </row>
    <row r="2" ht="3.75" customHeight="1"/>
    <row r="3" spans="1:54" ht="27.75" customHeight="1">
      <c r="A3" s="28"/>
      <c r="B3" s="80" t="str">
        <f>A4</f>
        <v>ＦＣゲリラ</v>
      </c>
      <c r="C3" s="81"/>
      <c r="D3" s="82"/>
      <c r="E3" s="80" t="str">
        <f>A6</f>
        <v>美和クラブ</v>
      </c>
      <c r="F3" s="81"/>
      <c r="G3" s="82"/>
      <c r="H3" s="80" t="str">
        <f>A8</f>
        <v>ＩＦＣ</v>
      </c>
      <c r="I3" s="81"/>
      <c r="J3" s="82"/>
      <c r="K3" s="80" t="str">
        <f>A10</f>
        <v>豊田合成</v>
      </c>
      <c r="L3" s="81"/>
      <c r="M3" s="82"/>
      <c r="N3" s="6" t="s">
        <v>0</v>
      </c>
      <c r="O3" s="6" t="s">
        <v>4</v>
      </c>
      <c r="P3" s="6" t="s">
        <v>5</v>
      </c>
      <c r="Q3" s="6" t="s">
        <v>6</v>
      </c>
      <c r="R3" s="6" t="s">
        <v>1</v>
      </c>
      <c r="S3" s="6" t="s">
        <v>2</v>
      </c>
      <c r="T3" s="6" t="s">
        <v>3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ht="11.25" customHeight="1">
      <c r="A4" s="52" t="s">
        <v>143</v>
      </c>
      <c r="B4" s="64"/>
      <c r="C4" s="65"/>
      <c r="D4" s="66"/>
      <c r="E4" s="61" t="str">
        <f>IF(E5="","",IF(E5=G5,"△",IF(E5&gt;G5,"○",IF(E5&lt;G5,"●"))))</f>
        <v>○</v>
      </c>
      <c r="F4" s="62"/>
      <c r="G4" s="63"/>
      <c r="H4" s="61" t="str">
        <f>IF(H5="","",IF(H5=J5,"△",IF(H5&gt;J5,"○",IF(H5&lt;J5,"●"))))</f>
        <v>○</v>
      </c>
      <c r="I4" s="62"/>
      <c r="J4" s="63"/>
      <c r="K4" s="61" t="str">
        <f>IF(K5="","",IF(K5=M5,"△",IF(K5&gt;M5,"○",IF(K5&lt;M5,"●"))))</f>
        <v>○</v>
      </c>
      <c r="L4" s="62"/>
      <c r="M4" s="63"/>
      <c r="N4" s="75">
        <f>(COUNTIF(B4:M4,"○")+COUNTIF(B4:M4,"□"))</f>
        <v>3</v>
      </c>
      <c r="O4" s="75">
        <f>(COUNTIF(B4:M4,"●")+COUNTIF(B4:M4,"■"))</f>
        <v>0</v>
      </c>
      <c r="P4" s="75">
        <f>COUNTIF(B4:M4,"△")</f>
        <v>0</v>
      </c>
      <c r="Q4" s="75">
        <f>N4*3+P4</f>
        <v>9</v>
      </c>
      <c r="R4" s="76">
        <f>B5+E5+H5+K5</f>
        <v>10</v>
      </c>
      <c r="S4" s="76">
        <f>D5+G5+J5+M5</f>
        <v>2</v>
      </c>
      <c r="T4" s="76">
        <f>R4-S4</f>
        <v>8</v>
      </c>
      <c r="V4" s="19"/>
      <c r="W4" s="19"/>
      <c r="X4" s="18"/>
      <c r="Y4" s="18"/>
      <c r="Z4" s="18"/>
      <c r="AA4" s="19"/>
      <c r="AB4" s="19"/>
      <c r="AC4" s="18"/>
      <c r="AD4" s="18"/>
      <c r="AE4" s="19"/>
      <c r="AF4" s="19"/>
      <c r="AG4" s="19"/>
      <c r="AH4" s="18"/>
      <c r="AI4" s="18"/>
      <c r="AJ4" s="18"/>
      <c r="AK4" s="19"/>
      <c r="AL4" s="19"/>
      <c r="AM4" s="18"/>
      <c r="AN4" s="18"/>
      <c r="AO4" s="18"/>
      <c r="AP4" s="19" t="s">
        <v>20</v>
      </c>
      <c r="AQ4" s="19" t="s">
        <v>16</v>
      </c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ht="11.25" customHeight="1">
      <c r="A5" s="53"/>
      <c r="B5" s="67"/>
      <c r="C5" s="68"/>
      <c r="D5" s="69"/>
      <c r="E5" s="7">
        <v>3</v>
      </c>
      <c r="F5" s="8" t="s">
        <v>43</v>
      </c>
      <c r="G5" s="9">
        <v>0</v>
      </c>
      <c r="H5" s="7">
        <v>4</v>
      </c>
      <c r="I5" s="8" t="s">
        <v>43</v>
      </c>
      <c r="J5" s="9">
        <v>1</v>
      </c>
      <c r="K5" s="7">
        <v>3</v>
      </c>
      <c r="L5" s="8" t="s">
        <v>43</v>
      </c>
      <c r="M5" s="9">
        <v>1</v>
      </c>
      <c r="N5" s="75"/>
      <c r="O5" s="75"/>
      <c r="P5" s="75"/>
      <c r="Q5" s="75"/>
      <c r="R5" s="75"/>
      <c r="S5" s="75"/>
      <c r="T5" s="75"/>
      <c r="V5" s="19"/>
      <c r="W5" s="18"/>
      <c r="X5" s="18"/>
      <c r="Y5" s="18"/>
      <c r="Z5" s="18"/>
      <c r="AA5" s="19"/>
      <c r="AB5" s="18"/>
      <c r="AC5" s="18"/>
      <c r="AD5" s="18"/>
      <c r="AE5" s="18"/>
      <c r="AF5" s="19"/>
      <c r="AG5" s="18"/>
      <c r="AH5" s="18"/>
      <c r="AI5" s="18"/>
      <c r="AJ5" s="18"/>
      <c r="AK5" s="19"/>
      <c r="AL5" s="18"/>
      <c r="AM5" s="18"/>
      <c r="AN5" s="18"/>
      <c r="AO5" s="18"/>
      <c r="AP5" s="19" t="s">
        <v>10</v>
      </c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1:54" ht="11.25" customHeight="1">
      <c r="A6" s="52" t="s">
        <v>65</v>
      </c>
      <c r="B6" s="54" t="str">
        <f>IF(B7="","",IF(B7=D7,"△",IF(B7&gt;D7,"○",IF(B7&lt;D7,"●"))))</f>
        <v>●</v>
      </c>
      <c r="C6" s="55"/>
      <c r="D6" s="56"/>
      <c r="E6" s="64"/>
      <c r="F6" s="65"/>
      <c r="G6" s="66"/>
      <c r="H6" s="61" t="str">
        <f>IF(H7="","",IF(H7=J7,"△",IF(H7&gt;J7,"○",IF(H7&lt;J7,"●"))))</f>
        <v>○</v>
      </c>
      <c r="I6" s="62"/>
      <c r="J6" s="63"/>
      <c r="K6" s="61" t="str">
        <f>IF(K7="","",IF(K7=M7,"△",IF(K7&gt;M7,"○",IF(K7&lt;M7,"●"))))</f>
        <v>○</v>
      </c>
      <c r="L6" s="62"/>
      <c r="M6" s="63"/>
      <c r="N6" s="75">
        <f>(COUNTIF(B6:M6,"○")+COUNTIF(B6:M6,"□"))</f>
        <v>2</v>
      </c>
      <c r="O6" s="75">
        <f>(COUNTIF(B6:M6,"●")+COUNTIF(B6:M6,"■"))</f>
        <v>1</v>
      </c>
      <c r="P6" s="75">
        <f>COUNTIF(B6:M6,"△")</f>
        <v>0</v>
      </c>
      <c r="Q6" s="75">
        <f>N6*3+P6</f>
        <v>6</v>
      </c>
      <c r="R6" s="76">
        <f>B7+E7+H7+K7</f>
        <v>7</v>
      </c>
      <c r="S6" s="76">
        <f>D7+G7+J7+M7</f>
        <v>5</v>
      </c>
      <c r="T6" s="76">
        <f>R6-S6</f>
        <v>2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"/>
      <c r="AL6" s="18"/>
      <c r="AM6" s="18"/>
      <c r="AN6" s="18"/>
      <c r="AO6" s="18"/>
      <c r="AP6" s="19" t="s">
        <v>19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ht="11.25" customHeight="1">
      <c r="A7" s="53"/>
      <c r="B7" s="10">
        <v>0</v>
      </c>
      <c r="C7" s="11" t="s">
        <v>43</v>
      </c>
      <c r="D7" s="12">
        <v>3</v>
      </c>
      <c r="E7" s="67"/>
      <c r="F7" s="68"/>
      <c r="G7" s="69"/>
      <c r="H7" s="7">
        <v>4</v>
      </c>
      <c r="I7" s="8" t="s">
        <v>43</v>
      </c>
      <c r="J7" s="9">
        <v>2</v>
      </c>
      <c r="K7" s="7">
        <v>3</v>
      </c>
      <c r="L7" s="8" t="s">
        <v>43</v>
      </c>
      <c r="M7" s="9">
        <v>0</v>
      </c>
      <c r="N7" s="75"/>
      <c r="O7" s="75"/>
      <c r="P7" s="75"/>
      <c r="Q7" s="75"/>
      <c r="R7" s="75"/>
      <c r="S7" s="75"/>
      <c r="T7" s="75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ht="11.25" customHeight="1">
      <c r="A8" s="52" t="s">
        <v>144</v>
      </c>
      <c r="B8" s="54" t="str">
        <f>IF(B9="","",IF(B9=D9,"△",IF(B9&gt;D9,"○",IF(B9&lt;D9,"●"))))</f>
        <v>●</v>
      </c>
      <c r="C8" s="55"/>
      <c r="D8" s="56"/>
      <c r="E8" s="54" t="str">
        <f>IF(E9="","",IF(E9=G9,"△",IF(E9&gt;G9,"○",IF(E9&lt;G9,"●"))))</f>
        <v>●</v>
      </c>
      <c r="F8" s="55"/>
      <c r="G8" s="56"/>
      <c r="H8" s="64"/>
      <c r="I8" s="65"/>
      <c r="J8" s="66"/>
      <c r="K8" s="61" t="str">
        <f>IF(K9="","",IF(K9=M9,"△",IF(K9&gt;M9,"○",IF(K9&lt;M9,"●"))))</f>
        <v>●</v>
      </c>
      <c r="L8" s="62"/>
      <c r="M8" s="63"/>
      <c r="N8" s="75">
        <f>(COUNTIF(B8:M8,"○")+COUNTIF(B8:M8,"□"))</f>
        <v>0</v>
      </c>
      <c r="O8" s="75">
        <f>(COUNTIF(B8:M8,"●")+COUNTIF(B8:M8,"■"))</f>
        <v>3</v>
      </c>
      <c r="P8" s="75">
        <f>COUNTIF(B8:M8,"△")</f>
        <v>0</v>
      </c>
      <c r="Q8" s="75">
        <f>N8*3+P8</f>
        <v>0</v>
      </c>
      <c r="R8" s="76">
        <f>B9+E9+H9+K9</f>
        <v>4</v>
      </c>
      <c r="S8" s="76">
        <f>D9+G9+J9+M9</f>
        <v>11</v>
      </c>
      <c r="T8" s="76">
        <f>R8-S8</f>
        <v>-7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20" ht="11.25" customHeight="1">
      <c r="A9" s="53"/>
      <c r="B9" s="10">
        <v>1</v>
      </c>
      <c r="C9" s="11" t="s">
        <v>43</v>
      </c>
      <c r="D9" s="12">
        <v>4</v>
      </c>
      <c r="E9" s="10">
        <v>2</v>
      </c>
      <c r="F9" s="11" t="s">
        <v>43</v>
      </c>
      <c r="G9" s="12">
        <v>4</v>
      </c>
      <c r="H9" s="67"/>
      <c r="I9" s="68"/>
      <c r="J9" s="69"/>
      <c r="K9" s="7">
        <v>1</v>
      </c>
      <c r="L9" s="8" t="s">
        <v>43</v>
      </c>
      <c r="M9" s="9">
        <v>3</v>
      </c>
      <c r="N9" s="75"/>
      <c r="O9" s="75"/>
      <c r="P9" s="75"/>
      <c r="Q9" s="75"/>
      <c r="R9" s="75"/>
      <c r="S9" s="75"/>
      <c r="T9" s="75"/>
    </row>
    <row r="10" spans="1:20" ht="11.25" customHeight="1">
      <c r="A10" s="52" t="s">
        <v>63</v>
      </c>
      <c r="B10" s="54" t="str">
        <f>IF(B11="","",IF(B11=D11,"△",IF(B11&gt;D11,"○",IF(B11&lt;D11,"●"))))</f>
        <v>●</v>
      </c>
      <c r="C10" s="55"/>
      <c r="D10" s="56"/>
      <c r="E10" s="54" t="str">
        <f>IF(E11="","",IF(E11=G11,"△",IF(E11&gt;G11,"○",IF(E11&lt;G11,"●"))))</f>
        <v>●</v>
      </c>
      <c r="F10" s="55"/>
      <c r="G10" s="56"/>
      <c r="H10" s="54" t="str">
        <f>IF(H11="","",IF(H11=J11,"△",IF(H11&gt;J11,"○",IF(H11&lt;J11,"●"))))</f>
        <v>○</v>
      </c>
      <c r="I10" s="55"/>
      <c r="J10" s="56"/>
      <c r="K10" s="64"/>
      <c r="L10" s="65"/>
      <c r="M10" s="66"/>
      <c r="N10" s="75">
        <f>(COUNTIF(B10:M10,"○")+COUNTIF(B10:M10,"□"))</f>
        <v>1</v>
      </c>
      <c r="O10" s="75">
        <f>(COUNTIF(B10:M10,"●")+COUNTIF(B10:M10,"■"))</f>
        <v>2</v>
      </c>
      <c r="P10" s="75">
        <f>COUNTIF(B10:M10,"△")</f>
        <v>0</v>
      </c>
      <c r="Q10" s="75">
        <f>N10*3+P10</f>
        <v>3</v>
      </c>
      <c r="R10" s="76">
        <f>B11+E11+H11+K11</f>
        <v>4</v>
      </c>
      <c r="S10" s="76">
        <f>D11+G11+J11+M11</f>
        <v>7</v>
      </c>
      <c r="T10" s="76">
        <f>R10-S10</f>
        <v>-3</v>
      </c>
    </row>
    <row r="11" spans="1:20" ht="11.25" customHeight="1">
      <c r="A11" s="53"/>
      <c r="B11" s="10">
        <v>1</v>
      </c>
      <c r="C11" s="11" t="s">
        <v>43</v>
      </c>
      <c r="D11" s="12">
        <v>3</v>
      </c>
      <c r="E11" s="10">
        <v>0</v>
      </c>
      <c r="F11" s="11" t="s">
        <v>43</v>
      </c>
      <c r="G11" s="12">
        <v>3</v>
      </c>
      <c r="H11" s="10">
        <v>3</v>
      </c>
      <c r="I11" s="11" t="s">
        <v>43</v>
      </c>
      <c r="J11" s="12">
        <v>1</v>
      </c>
      <c r="K11" s="67"/>
      <c r="L11" s="68"/>
      <c r="M11" s="69"/>
      <c r="N11" s="75"/>
      <c r="O11" s="75"/>
      <c r="P11" s="75"/>
      <c r="Q11" s="75"/>
      <c r="R11" s="75"/>
      <c r="S11" s="75"/>
      <c r="T11" s="75"/>
    </row>
    <row r="13" spans="2:26" ht="11.25" customHeight="1">
      <c r="B13" s="13" t="s">
        <v>44</v>
      </c>
      <c r="C13" s="14" t="s">
        <v>8</v>
      </c>
      <c r="D13" s="15"/>
      <c r="E13" s="15"/>
      <c r="F13" s="15"/>
      <c r="G13" s="14" t="s">
        <v>45</v>
      </c>
      <c r="H13" s="14" t="s">
        <v>9</v>
      </c>
      <c r="I13" s="15"/>
      <c r="J13" s="15"/>
      <c r="K13" s="14" t="s">
        <v>46</v>
      </c>
      <c r="L13" s="14"/>
      <c r="M13" s="14" t="s">
        <v>11</v>
      </c>
      <c r="N13" s="15"/>
      <c r="O13" s="15"/>
      <c r="P13" s="15"/>
      <c r="Q13" s="14" t="s">
        <v>47</v>
      </c>
      <c r="R13" s="14" t="s">
        <v>13</v>
      </c>
      <c r="S13" s="15"/>
      <c r="T13" s="15"/>
      <c r="U13" s="14" t="s">
        <v>20</v>
      </c>
      <c r="V13" s="44" t="s">
        <v>16</v>
      </c>
      <c r="W13" s="18"/>
      <c r="X13" s="18"/>
      <c r="Y13" s="18"/>
      <c r="Z13" s="18"/>
    </row>
    <row r="14" spans="2:26" ht="11.25" customHeight="1">
      <c r="B14" s="17" t="s">
        <v>17</v>
      </c>
      <c r="C14" s="18"/>
      <c r="D14" s="18"/>
      <c r="E14" s="18"/>
      <c r="F14" s="18"/>
      <c r="G14" s="19" t="s">
        <v>10</v>
      </c>
      <c r="H14" s="18"/>
      <c r="I14" s="18"/>
      <c r="J14" s="18"/>
      <c r="K14" s="18"/>
      <c r="L14" s="19" t="s">
        <v>12</v>
      </c>
      <c r="M14" s="18"/>
      <c r="N14" s="18"/>
      <c r="O14" s="18"/>
      <c r="P14" s="18"/>
      <c r="Q14" s="19" t="s">
        <v>17</v>
      </c>
      <c r="R14" s="18"/>
      <c r="S14" s="18"/>
      <c r="T14" s="18"/>
      <c r="U14" s="19" t="s">
        <v>10</v>
      </c>
      <c r="V14" s="20"/>
      <c r="W14" s="18"/>
      <c r="X14" s="18"/>
      <c r="Y14" s="18"/>
      <c r="Z14" s="18"/>
    </row>
    <row r="15" spans="2:26" ht="11.2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 t="s">
        <v>18</v>
      </c>
      <c r="R15" s="22"/>
      <c r="S15" s="22"/>
      <c r="T15" s="22"/>
      <c r="U15" s="23" t="s">
        <v>19</v>
      </c>
      <c r="V15" s="24"/>
      <c r="W15" s="18"/>
      <c r="X15" s="18"/>
      <c r="Y15" s="18"/>
      <c r="Z15" s="18"/>
    </row>
    <row r="16" spans="14:20" ht="13.5">
      <c r="N16" s="32">
        <f>SUM(N4:N11)</f>
        <v>6</v>
      </c>
      <c r="O16" s="32">
        <f>SUM(O4:O11)</f>
        <v>6</v>
      </c>
      <c r="P16" s="32">
        <f>SUM(P4:P11)</f>
        <v>0</v>
      </c>
      <c r="Q16" s="33"/>
      <c r="R16" s="33"/>
      <c r="S16" s="33"/>
      <c r="T16" s="32">
        <f>SUM(T4:T11)</f>
        <v>0</v>
      </c>
    </row>
  </sheetData>
  <sheetProtection/>
  <mergeCells count="53">
    <mergeCell ref="N8:N9"/>
    <mergeCell ref="N4:N5"/>
    <mergeCell ref="N6:N7"/>
    <mergeCell ref="O4:O5"/>
    <mergeCell ref="B8:D8"/>
    <mergeCell ref="K3:M3"/>
    <mergeCell ref="K4:M4"/>
    <mergeCell ref="K6:M6"/>
    <mergeCell ref="T6:T7"/>
    <mergeCell ref="R4:R5"/>
    <mergeCell ref="P4:P5"/>
    <mergeCell ref="S4:S5"/>
    <mergeCell ref="Q4:Q5"/>
    <mergeCell ref="B1:D1"/>
    <mergeCell ref="O6:O7"/>
    <mergeCell ref="Q8:Q9"/>
    <mergeCell ref="P10:P11"/>
    <mergeCell ref="P8:P9"/>
    <mergeCell ref="O10:O11"/>
    <mergeCell ref="Q10:Q11"/>
    <mergeCell ref="T4:T5"/>
    <mergeCell ref="P6:P7"/>
    <mergeCell ref="Q6:Q7"/>
    <mergeCell ref="R6:R7"/>
    <mergeCell ref="S6:S7"/>
    <mergeCell ref="S8:S9"/>
    <mergeCell ref="S10:S11"/>
    <mergeCell ref="T8:T9"/>
    <mergeCell ref="T10:T11"/>
    <mergeCell ref="N10:N11"/>
    <mergeCell ref="K10:M11"/>
    <mergeCell ref="K8:M8"/>
    <mergeCell ref="R8:R9"/>
    <mergeCell ref="R10:R11"/>
    <mergeCell ref="O8:O9"/>
    <mergeCell ref="H10:J10"/>
    <mergeCell ref="H3:J3"/>
    <mergeCell ref="H4:J4"/>
    <mergeCell ref="H6:J6"/>
    <mergeCell ref="H8:J9"/>
    <mergeCell ref="A4:A5"/>
    <mergeCell ref="A6:A7"/>
    <mergeCell ref="B3:D3"/>
    <mergeCell ref="E3:G3"/>
    <mergeCell ref="E4:G4"/>
    <mergeCell ref="A8:A9"/>
    <mergeCell ref="A10:A11"/>
    <mergeCell ref="B4:D5"/>
    <mergeCell ref="E6:G7"/>
    <mergeCell ref="B6:D6"/>
    <mergeCell ref="B10:D10"/>
    <mergeCell ref="E8:G8"/>
    <mergeCell ref="E10:G10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N8"/>
  <sheetViews>
    <sheetView showGridLines="0"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  <col min="2" max="2" width="12.50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27</v>
      </c>
      <c r="C1" s="83" t="s">
        <v>164</v>
      </c>
      <c r="D1" s="83"/>
      <c r="E1" s="83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'2_1部結果'!A4</f>
        <v>ＦＣゲリラ</v>
      </c>
      <c r="C4" s="3">
        <f>'2_1部結果'!N4</f>
        <v>3</v>
      </c>
      <c r="D4" s="3">
        <f>'2_1部結果'!O4</f>
        <v>0</v>
      </c>
      <c r="E4" s="3">
        <f>'2_1部結果'!P4</f>
        <v>0</v>
      </c>
      <c r="F4" s="3">
        <f>'2_1部結果'!Q4</f>
        <v>9</v>
      </c>
      <c r="G4" s="3">
        <f>'2_1部結果'!R4</f>
        <v>10</v>
      </c>
      <c r="H4" s="3">
        <f>'2_1部結果'!S4</f>
        <v>2</v>
      </c>
      <c r="I4" s="3">
        <f>'2_1部結果'!T4</f>
        <v>8</v>
      </c>
      <c r="K4" s="18"/>
      <c r="L4" s="18"/>
      <c r="M4" s="18"/>
      <c r="N4" s="18"/>
    </row>
    <row r="5" spans="1:14" ht="13.5">
      <c r="A5" s="1">
        <v>2</v>
      </c>
      <c r="B5" s="4" t="str">
        <f>'2_1部結果'!A6</f>
        <v>美和クラブ</v>
      </c>
      <c r="C5" s="3">
        <f>'2_1部結果'!N6</f>
        <v>2</v>
      </c>
      <c r="D5" s="3">
        <f>'2_1部結果'!O6</f>
        <v>1</v>
      </c>
      <c r="E5" s="3">
        <f>'2_1部結果'!P6</f>
        <v>0</v>
      </c>
      <c r="F5" s="3">
        <f>'2_1部結果'!Q6</f>
        <v>6</v>
      </c>
      <c r="G5" s="3">
        <f>'2_1部結果'!R6</f>
        <v>7</v>
      </c>
      <c r="H5" s="3">
        <f>'2_1部結果'!S6</f>
        <v>5</v>
      </c>
      <c r="I5" s="3">
        <f>'2_1部結果'!T6</f>
        <v>2</v>
      </c>
      <c r="K5" s="18"/>
      <c r="L5" s="18"/>
      <c r="M5" s="18"/>
      <c r="N5" s="18"/>
    </row>
    <row r="6" spans="1:14" ht="13.5">
      <c r="A6" s="1">
        <v>3</v>
      </c>
      <c r="B6" s="4" t="str">
        <f>'2_1部結果'!A10</f>
        <v>豊田合成</v>
      </c>
      <c r="C6" s="3">
        <f>'2_1部結果'!N10</f>
        <v>1</v>
      </c>
      <c r="D6" s="3">
        <f>'2_1部結果'!O10</f>
        <v>2</v>
      </c>
      <c r="E6" s="3">
        <f>'2_1部結果'!P10</f>
        <v>0</v>
      </c>
      <c r="F6" s="3">
        <f>'2_1部結果'!Q10</f>
        <v>3</v>
      </c>
      <c r="G6" s="3">
        <f>'2_1部結果'!R10</f>
        <v>4</v>
      </c>
      <c r="H6" s="3">
        <f>'2_1部結果'!S10</f>
        <v>7</v>
      </c>
      <c r="I6" s="3">
        <f>'2_1部結果'!T10</f>
        <v>-3</v>
      </c>
      <c r="K6" s="18"/>
      <c r="L6" s="18"/>
      <c r="M6" s="18"/>
      <c r="N6" s="18"/>
    </row>
    <row r="7" spans="1:14" ht="13.5">
      <c r="A7" s="1">
        <v>4</v>
      </c>
      <c r="B7" s="4" t="str">
        <f>'2_1部結果'!A8</f>
        <v>ＩＦＣ</v>
      </c>
      <c r="C7" s="3">
        <f>'2_1部結果'!N8</f>
        <v>0</v>
      </c>
      <c r="D7" s="3">
        <f>'2_1部結果'!O8</f>
        <v>3</v>
      </c>
      <c r="E7" s="3">
        <f>'2_1部結果'!P8</f>
        <v>0</v>
      </c>
      <c r="F7" s="3">
        <f>'2_1部結果'!Q8</f>
        <v>0</v>
      </c>
      <c r="G7" s="3">
        <f>'2_1部結果'!R8</f>
        <v>4</v>
      </c>
      <c r="H7" s="3">
        <f>'2_1部結果'!S8</f>
        <v>11</v>
      </c>
      <c r="I7" s="3">
        <f>'2_1部結果'!T8</f>
        <v>-7</v>
      </c>
      <c r="K7" s="18"/>
      <c r="L7" s="18"/>
      <c r="M7" s="18"/>
      <c r="N7" s="18"/>
    </row>
    <row r="8" spans="11:14" ht="13.5">
      <c r="K8" s="18"/>
      <c r="L8" s="18"/>
      <c r="M8" s="18"/>
      <c r="N8" s="18"/>
    </row>
  </sheetData>
  <sheetProtection/>
  <mergeCells count="1">
    <mergeCell ref="C1:E1"/>
  </mergeCell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B16"/>
  <sheetViews>
    <sheetView showGridLines="0" zoomScale="120" zoomScaleNormal="120" zoomScalePageLayoutView="0" workbookViewId="0" topLeftCell="A1">
      <pane xSplit="1" ySplit="3" topLeftCell="B4" activePane="bottomRight" state="frozen"/>
      <selection pane="topLeft" activeCell="AJ12" sqref="AJ12:AJ13"/>
      <selection pane="topRight" activeCell="AJ12" sqref="AJ12:AJ13"/>
      <selection pane="bottomLeft" activeCell="AJ12" sqref="AJ12:AJ13"/>
      <selection pane="bottomRight" activeCell="A1" sqref="A1"/>
    </sheetView>
  </sheetViews>
  <sheetFormatPr defaultColWidth="9.00390625" defaultRowHeight="13.5"/>
  <cols>
    <col min="1" max="1" width="8.25390625" style="0" customWidth="1"/>
    <col min="2" max="2" width="2.50390625" style="0" customWidth="1"/>
    <col min="3" max="3" width="0.875" style="0" customWidth="1"/>
    <col min="4" max="5" width="2.50390625" style="0" customWidth="1"/>
    <col min="6" max="6" width="0.875" style="0" customWidth="1"/>
    <col min="7" max="8" width="2.50390625" style="0" customWidth="1"/>
    <col min="9" max="9" width="0.875" style="0" customWidth="1"/>
    <col min="10" max="11" width="2.50390625" style="0" customWidth="1"/>
    <col min="12" max="12" width="0.875" style="0" customWidth="1"/>
    <col min="13" max="19" width="2.50390625" style="0" customWidth="1"/>
    <col min="20" max="20" width="3.50390625" style="0" customWidth="1"/>
    <col min="21" max="21" width="2.125" style="0" customWidth="1"/>
  </cols>
  <sheetData>
    <row r="1" spans="1:4" ht="13.5">
      <c r="A1" t="s">
        <v>28</v>
      </c>
      <c r="B1" s="79" t="s">
        <v>163</v>
      </c>
      <c r="C1" s="79"/>
      <c r="D1" s="79"/>
    </row>
    <row r="2" ht="3.75" customHeight="1"/>
    <row r="3" spans="1:54" ht="27.75" customHeight="1">
      <c r="A3" s="28"/>
      <c r="B3" s="80" t="str">
        <f>A4</f>
        <v>ＦＣアビオン</v>
      </c>
      <c r="C3" s="81"/>
      <c r="D3" s="82"/>
      <c r="E3" s="80" t="str">
        <f>A6</f>
        <v>蹴友津島</v>
      </c>
      <c r="F3" s="81"/>
      <c r="G3" s="82"/>
      <c r="H3" s="80" t="str">
        <f>A8</f>
        <v>ＦＣ　ＭＯＢ</v>
      </c>
      <c r="I3" s="81"/>
      <c r="J3" s="82"/>
      <c r="K3" s="80" t="str">
        <f>A10</f>
        <v>ＧＷＯ</v>
      </c>
      <c r="L3" s="81"/>
      <c r="M3" s="82"/>
      <c r="N3" s="6" t="s">
        <v>0</v>
      </c>
      <c r="O3" s="6" t="s">
        <v>4</v>
      </c>
      <c r="P3" s="6" t="s">
        <v>5</v>
      </c>
      <c r="Q3" s="6" t="s">
        <v>6</v>
      </c>
      <c r="R3" s="6" t="s">
        <v>1</v>
      </c>
      <c r="S3" s="6" t="s">
        <v>2</v>
      </c>
      <c r="T3" s="6" t="s">
        <v>3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ht="11.25" customHeight="1">
      <c r="A4" s="52" t="s">
        <v>145</v>
      </c>
      <c r="B4" s="64"/>
      <c r="C4" s="65"/>
      <c r="D4" s="66"/>
      <c r="E4" s="61" t="str">
        <f>IF(E5="","",IF(E5=G5,"△",IF(E5&gt;G5,"○",IF(E5&lt;G5,"●"))))</f>
        <v>○</v>
      </c>
      <c r="F4" s="62"/>
      <c r="G4" s="63"/>
      <c r="H4" s="61" t="str">
        <f>IF(H5="","",IF(H5=J5,"△",IF(H5&gt;J5,"○",IF(H5&lt;J5,"●"))))</f>
        <v>●</v>
      </c>
      <c r="I4" s="62"/>
      <c r="J4" s="63"/>
      <c r="K4" s="61" t="str">
        <f>IF(K5="","",IF(K5=M5,"△",IF(K5&gt;M5,"○",IF(K5&lt;M5,"●"))))</f>
        <v>○</v>
      </c>
      <c r="L4" s="62"/>
      <c r="M4" s="63"/>
      <c r="N4" s="75">
        <f>(COUNTIF(B4:M4,"○")+COUNTIF(B4:M4,"□"))</f>
        <v>2</v>
      </c>
      <c r="O4" s="75">
        <f>(COUNTIF(B4:M4,"●")+COUNTIF(B4:M4,"■"))</f>
        <v>1</v>
      </c>
      <c r="P4" s="75">
        <f>COUNTIF(B4:M4,"△")</f>
        <v>0</v>
      </c>
      <c r="Q4" s="75">
        <f>N4*3+P4</f>
        <v>6</v>
      </c>
      <c r="R4" s="76">
        <f>B5+E5+H5+K5</f>
        <v>12</v>
      </c>
      <c r="S4" s="76">
        <f>D5+G5+J5+M5</f>
        <v>9</v>
      </c>
      <c r="T4" s="76">
        <f>R4-S4</f>
        <v>3</v>
      </c>
      <c r="V4" s="19"/>
      <c r="W4" s="19"/>
      <c r="X4" s="18"/>
      <c r="Y4" s="18"/>
      <c r="Z4" s="18"/>
      <c r="AA4" s="19"/>
      <c r="AB4" s="19"/>
      <c r="AC4" s="18"/>
      <c r="AD4" s="18"/>
      <c r="AE4" s="19"/>
      <c r="AF4" s="19"/>
      <c r="AG4" s="19"/>
      <c r="AH4" s="18"/>
      <c r="AI4" s="18"/>
      <c r="AJ4" s="18"/>
      <c r="AK4" s="19"/>
      <c r="AL4" s="19"/>
      <c r="AM4" s="18"/>
      <c r="AN4" s="18"/>
      <c r="AO4" s="18"/>
      <c r="AP4" s="19" t="s">
        <v>31</v>
      </c>
      <c r="AQ4" s="19" t="s">
        <v>16</v>
      </c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ht="11.25" customHeight="1">
      <c r="A5" s="53"/>
      <c r="B5" s="67"/>
      <c r="C5" s="68"/>
      <c r="D5" s="69"/>
      <c r="E5" s="7">
        <v>3</v>
      </c>
      <c r="F5" s="8" t="s">
        <v>7</v>
      </c>
      <c r="G5" s="9">
        <v>2</v>
      </c>
      <c r="H5" s="7">
        <v>0</v>
      </c>
      <c r="I5" s="8" t="s">
        <v>7</v>
      </c>
      <c r="J5" s="9">
        <v>6</v>
      </c>
      <c r="K5" s="7">
        <v>9</v>
      </c>
      <c r="L5" s="8" t="s">
        <v>7</v>
      </c>
      <c r="M5" s="9">
        <v>1</v>
      </c>
      <c r="N5" s="75"/>
      <c r="O5" s="75"/>
      <c r="P5" s="75"/>
      <c r="Q5" s="75"/>
      <c r="R5" s="75"/>
      <c r="S5" s="75"/>
      <c r="T5" s="75"/>
      <c r="V5" s="19"/>
      <c r="W5" s="18"/>
      <c r="X5" s="18"/>
      <c r="Y5" s="18"/>
      <c r="Z5" s="18"/>
      <c r="AA5" s="19"/>
      <c r="AB5" s="18"/>
      <c r="AC5" s="18"/>
      <c r="AD5" s="18"/>
      <c r="AE5" s="18"/>
      <c r="AF5" s="19"/>
      <c r="AG5" s="18"/>
      <c r="AH5" s="18"/>
      <c r="AI5" s="18"/>
      <c r="AJ5" s="18"/>
      <c r="AK5" s="19"/>
      <c r="AL5" s="18"/>
      <c r="AM5" s="18"/>
      <c r="AN5" s="18"/>
      <c r="AO5" s="18"/>
      <c r="AP5" s="19" t="s">
        <v>10</v>
      </c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1:54" ht="11.25" customHeight="1">
      <c r="A6" s="52" t="s">
        <v>100</v>
      </c>
      <c r="B6" s="54" t="str">
        <f>IF(B7="","",IF(B7=D7,"△",IF(B7&gt;D7,"○",IF(B7&lt;D7,"●"))))</f>
        <v>●</v>
      </c>
      <c r="C6" s="55"/>
      <c r="D6" s="56"/>
      <c r="E6" s="64"/>
      <c r="F6" s="65"/>
      <c r="G6" s="66"/>
      <c r="H6" s="61" t="str">
        <f>IF(H7="","",IF(H7=J7,"△",IF(H7&gt;J7,"○",IF(H7&lt;J7,"●"))))</f>
        <v>●</v>
      </c>
      <c r="I6" s="62"/>
      <c r="J6" s="63"/>
      <c r="K6" s="61" t="str">
        <f>IF(K7="","",IF(K7=M7,"△",IF(K7&gt;M7,"○",IF(K7&lt;M7,"●"))))</f>
        <v>○</v>
      </c>
      <c r="L6" s="62"/>
      <c r="M6" s="63"/>
      <c r="N6" s="75">
        <f>(COUNTIF(B6:M6,"○")+COUNTIF(B6:M6,"□"))</f>
        <v>1</v>
      </c>
      <c r="O6" s="75">
        <f>(COUNTIF(B6:M6,"●")+COUNTIF(B6:M6,"■"))</f>
        <v>2</v>
      </c>
      <c r="P6" s="75">
        <f>COUNTIF(B6:M6,"△")</f>
        <v>0</v>
      </c>
      <c r="Q6" s="75">
        <f>N6*3+P6</f>
        <v>3</v>
      </c>
      <c r="R6" s="76">
        <f>B7+E7+H7+K7</f>
        <v>4</v>
      </c>
      <c r="S6" s="76">
        <f>D7+G7+J7+M7</f>
        <v>5</v>
      </c>
      <c r="T6" s="76">
        <f>R6-S6</f>
        <v>-1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"/>
      <c r="AL6" s="18"/>
      <c r="AM6" s="18"/>
      <c r="AN6" s="18"/>
      <c r="AO6" s="18"/>
      <c r="AP6" s="19" t="s">
        <v>19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ht="11.25" customHeight="1">
      <c r="A7" s="53"/>
      <c r="B7" s="10">
        <v>2</v>
      </c>
      <c r="C7" s="11" t="s">
        <v>7</v>
      </c>
      <c r="D7" s="12">
        <v>3</v>
      </c>
      <c r="E7" s="67"/>
      <c r="F7" s="68"/>
      <c r="G7" s="69"/>
      <c r="H7" s="7">
        <v>0</v>
      </c>
      <c r="I7" s="8" t="s">
        <v>7</v>
      </c>
      <c r="J7" s="9">
        <v>1</v>
      </c>
      <c r="K7" s="7">
        <v>2</v>
      </c>
      <c r="L7" s="8" t="s">
        <v>7</v>
      </c>
      <c r="M7" s="9">
        <v>1</v>
      </c>
      <c r="N7" s="75"/>
      <c r="O7" s="75"/>
      <c r="P7" s="75"/>
      <c r="Q7" s="75"/>
      <c r="R7" s="75"/>
      <c r="S7" s="75"/>
      <c r="T7" s="75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ht="11.25" customHeight="1">
      <c r="A8" s="52" t="s">
        <v>68</v>
      </c>
      <c r="B8" s="54" t="str">
        <f>IF(B9="","",IF(B9=D9,"△",IF(B9&gt;D9,"○",IF(B9&lt;D9,"●"))))</f>
        <v>○</v>
      </c>
      <c r="C8" s="55"/>
      <c r="D8" s="56"/>
      <c r="E8" s="54" t="str">
        <f>IF(E9="","",IF(E9=G9,"△",IF(E9&gt;G9,"○",IF(E9&lt;G9,"●"))))</f>
        <v>○</v>
      </c>
      <c r="F8" s="55"/>
      <c r="G8" s="56"/>
      <c r="H8" s="64"/>
      <c r="I8" s="65"/>
      <c r="J8" s="66"/>
      <c r="K8" s="61" t="str">
        <f>IF(K9="","",IF(K9=M9,"△",IF(K9&gt;M9,"○",IF(K9&lt;M9,"●"))))</f>
        <v>○</v>
      </c>
      <c r="L8" s="62"/>
      <c r="M8" s="63"/>
      <c r="N8" s="75">
        <f>(COUNTIF(B8:M8,"○")+COUNTIF(B8:M8,"□"))</f>
        <v>3</v>
      </c>
      <c r="O8" s="75">
        <f>(COUNTIF(B8:M8,"●")+COUNTIF(B8:M8,"■"))</f>
        <v>0</v>
      </c>
      <c r="P8" s="75">
        <f>COUNTIF(B8:M8,"△")</f>
        <v>0</v>
      </c>
      <c r="Q8" s="75">
        <f>N8*3+P8</f>
        <v>9</v>
      </c>
      <c r="R8" s="76">
        <f>B9+E9+H9+K9</f>
        <v>9</v>
      </c>
      <c r="S8" s="76">
        <f>D9+G9+J9+M9</f>
        <v>0</v>
      </c>
      <c r="T8" s="76">
        <f>R8-S8</f>
        <v>9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20" ht="11.25" customHeight="1">
      <c r="A9" s="53"/>
      <c r="B9" s="10">
        <v>6</v>
      </c>
      <c r="C9" s="11" t="s">
        <v>7</v>
      </c>
      <c r="D9" s="12">
        <v>0</v>
      </c>
      <c r="E9" s="10">
        <v>1</v>
      </c>
      <c r="F9" s="11" t="s">
        <v>7</v>
      </c>
      <c r="G9" s="12">
        <v>0</v>
      </c>
      <c r="H9" s="67"/>
      <c r="I9" s="68"/>
      <c r="J9" s="69"/>
      <c r="K9" s="7">
        <v>2</v>
      </c>
      <c r="L9" s="8" t="s">
        <v>7</v>
      </c>
      <c r="M9" s="9">
        <v>0</v>
      </c>
      <c r="N9" s="75"/>
      <c r="O9" s="75"/>
      <c r="P9" s="75"/>
      <c r="Q9" s="75"/>
      <c r="R9" s="75"/>
      <c r="S9" s="75"/>
      <c r="T9" s="75"/>
    </row>
    <row r="10" spans="1:20" ht="11.25" customHeight="1">
      <c r="A10" s="52" t="s">
        <v>146</v>
      </c>
      <c r="B10" s="54" t="str">
        <f>IF(B11="","",IF(B11=D11,"△",IF(B11&gt;D11,"○",IF(B11&lt;D11,"●"))))</f>
        <v>●</v>
      </c>
      <c r="C10" s="55"/>
      <c r="D10" s="56"/>
      <c r="E10" s="54" t="str">
        <f>IF(E11="","",IF(E11=G11,"△",IF(E11&gt;G11,"○",IF(E11&lt;G11,"●"))))</f>
        <v>●</v>
      </c>
      <c r="F10" s="55"/>
      <c r="G10" s="56"/>
      <c r="H10" s="54" t="str">
        <f>IF(H11="","",IF(H11=J11,"△",IF(H11&gt;J11,"○",IF(H11&lt;J11,"●"))))</f>
        <v>●</v>
      </c>
      <c r="I10" s="55"/>
      <c r="J10" s="56"/>
      <c r="K10" s="64"/>
      <c r="L10" s="65"/>
      <c r="M10" s="66"/>
      <c r="N10" s="75">
        <f>(COUNTIF(B10:M10,"○")+COUNTIF(B10:M10,"□"))</f>
        <v>0</v>
      </c>
      <c r="O10" s="75">
        <f>(COUNTIF(B10:M10,"●")+COUNTIF(B10:M10,"■"))</f>
        <v>3</v>
      </c>
      <c r="P10" s="75">
        <f>COUNTIF(B10:M10,"△")</f>
        <v>0</v>
      </c>
      <c r="Q10" s="75">
        <f>N10*3+P10</f>
        <v>0</v>
      </c>
      <c r="R10" s="76">
        <f>B11+E11+H11+K11</f>
        <v>2</v>
      </c>
      <c r="S10" s="76">
        <f>D11+G11+J11+M11</f>
        <v>13</v>
      </c>
      <c r="T10" s="76">
        <f>R10-S10</f>
        <v>-11</v>
      </c>
    </row>
    <row r="11" spans="1:20" ht="11.25" customHeight="1">
      <c r="A11" s="53"/>
      <c r="B11" s="10">
        <v>1</v>
      </c>
      <c r="C11" s="11" t="s">
        <v>7</v>
      </c>
      <c r="D11" s="12">
        <v>9</v>
      </c>
      <c r="E11" s="10">
        <v>1</v>
      </c>
      <c r="F11" s="11" t="s">
        <v>7</v>
      </c>
      <c r="G11" s="12">
        <v>2</v>
      </c>
      <c r="H11" s="10">
        <v>0</v>
      </c>
      <c r="I11" s="11" t="s">
        <v>7</v>
      </c>
      <c r="J11" s="12">
        <v>2</v>
      </c>
      <c r="K11" s="67"/>
      <c r="L11" s="68"/>
      <c r="M11" s="69"/>
      <c r="N11" s="75"/>
      <c r="O11" s="75"/>
      <c r="P11" s="75"/>
      <c r="Q11" s="75"/>
      <c r="R11" s="75"/>
      <c r="S11" s="75"/>
      <c r="T11" s="75"/>
    </row>
    <row r="13" spans="2:26" ht="11.25" customHeight="1">
      <c r="B13" s="13" t="s">
        <v>23</v>
      </c>
      <c r="C13" s="14" t="s">
        <v>8</v>
      </c>
      <c r="D13" s="15"/>
      <c r="E13" s="15"/>
      <c r="F13" s="15"/>
      <c r="G13" s="14" t="s">
        <v>24</v>
      </c>
      <c r="H13" s="14" t="s">
        <v>9</v>
      </c>
      <c r="I13" s="15"/>
      <c r="J13" s="15"/>
      <c r="K13" s="14" t="s">
        <v>25</v>
      </c>
      <c r="L13" s="14"/>
      <c r="M13" s="14" t="s">
        <v>11</v>
      </c>
      <c r="N13" s="15"/>
      <c r="O13" s="15"/>
      <c r="P13" s="15"/>
      <c r="Q13" s="14" t="s">
        <v>26</v>
      </c>
      <c r="R13" s="14" t="s">
        <v>13</v>
      </c>
      <c r="S13" s="15"/>
      <c r="T13" s="15"/>
      <c r="U13" s="14" t="s">
        <v>31</v>
      </c>
      <c r="V13" s="44" t="s">
        <v>16</v>
      </c>
      <c r="W13" s="18"/>
      <c r="X13" s="18"/>
      <c r="Y13" s="18"/>
      <c r="Z13" s="18"/>
    </row>
    <row r="14" spans="2:26" ht="11.25" customHeight="1">
      <c r="B14" s="17" t="s">
        <v>17</v>
      </c>
      <c r="C14" s="18"/>
      <c r="D14" s="18"/>
      <c r="E14" s="18"/>
      <c r="F14" s="18"/>
      <c r="G14" s="19" t="s">
        <v>10</v>
      </c>
      <c r="H14" s="18"/>
      <c r="I14" s="18"/>
      <c r="J14" s="18"/>
      <c r="K14" s="18"/>
      <c r="L14" s="19" t="s">
        <v>12</v>
      </c>
      <c r="M14" s="18"/>
      <c r="N14" s="18"/>
      <c r="O14" s="18"/>
      <c r="P14" s="18"/>
      <c r="Q14" s="19" t="s">
        <v>17</v>
      </c>
      <c r="R14" s="18"/>
      <c r="S14" s="18"/>
      <c r="T14" s="18"/>
      <c r="U14" s="19" t="s">
        <v>10</v>
      </c>
      <c r="V14" s="20"/>
      <c r="W14" s="18"/>
      <c r="X14" s="18"/>
      <c r="Y14" s="18"/>
      <c r="Z14" s="18"/>
    </row>
    <row r="15" spans="2:26" ht="11.2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 t="s">
        <v>18</v>
      </c>
      <c r="R15" s="22"/>
      <c r="S15" s="22"/>
      <c r="T15" s="22"/>
      <c r="U15" s="23" t="s">
        <v>19</v>
      </c>
      <c r="V15" s="24"/>
      <c r="W15" s="18"/>
      <c r="X15" s="18"/>
      <c r="Y15" s="18"/>
      <c r="Z15" s="18"/>
    </row>
    <row r="16" spans="14:20" ht="13.5">
      <c r="N16" s="32">
        <f>SUM(N4:N11)</f>
        <v>6</v>
      </c>
      <c r="O16" s="32">
        <f>SUM(O4:O11)</f>
        <v>6</v>
      </c>
      <c r="P16" s="32">
        <f>SUM(P4:P11)</f>
        <v>0</v>
      </c>
      <c r="Q16" s="33"/>
      <c r="R16" s="33"/>
      <c r="S16" s="33"/>
      <c r="T16" s="32">
        <f>SUM(T4:T11)</f>
        <v>0</v>
      </c>
    </row>
  </sheetData>
  <sheetProtection/>
  <mergeCells count="53">
    <mergeCell ref="B10:D10"/>
    <mergeCell ref="E8:G8"/>
    <mergeCell ref="E10:G10"/>
    <mergeCell ref="A8:A9"/>
    <mergeCell ref="A10:A11"/>
    <mergeCell ref="A4:A5"/>
    <mergeCell ref="A6:A7"/>
    <mergeCell ref="B3:D3"/>
    <mergeCell ref="E3:G3"/>
    <mergeCell ref="E4:G4"/>
    <mergeCell ref="B4:D5"/>
    <mergeCell ref="E6:G7"/>
    <mergeCell ref="B6:D6"/>
    <mergeCell ref="H10:J10"/>
    <mergeCell ref="H3:J3"/>
    <mergeCell ref="H4:J4"/>
    <mergeCell ref="H6:J6"/>
    <mergeCell ref="H8:J9"/>
    <mergeCell ref="N10:N11"/>
    <mergeCell ref="K10:M11"/>
    <mergeCell ref="K3:M3"/>
    <mergeCell ref="K4:M4"/>
    <mergeCell ref="K6:M6"/>
    <mergeCell ref="K8:M8"/>
    <mergeCell ref="S8:S9"/>
    <mergeCell ref="S10:S11"/>
    <mergeCell ref="T8:T9"/>
    <mergeCell ref="T10:T11"/>
    <mergeCell ref="R8:R9"/>
    <mergeCell ref="R10:R11"/>
    <mergeCell ref="O8:O9"/>
    <mergeCell ref="Q8:Q9"/>
    <mergeCell ref="P10:P11"/>
    <mergeCell ref="P8:P9"/>
    <mergeCell ref="O10:O11"/>
    <mergeCell ref="Q10:Q11"/>
    <mergeCell ref="T4:T5"/>
    <mergeCell ref="P6:P7"/>
    <mergeCell ref="Q6:Q7"/>
    <mergeCell ref="R6:R7"/>
    <mergeCell ref="S6:S7"/>
    <mergeCell ref="T6:T7"/>
    <mergeCell ref="R4:R5"/>
    <mergeCell ref="P4:P5"/>
    <mergeCell ref="S4:S5"/>
    <mergeCell ref="Q4:Q5"/>
    <mergeCell ref="B1:D1"/>
    <mergeCell ref="O6:O7"/>
    <mergeCell ref="N8:N9"/>
    <mergeCell ref="N4:N5"/>
    <mergeCell ref="N6:N7"/>
    <mergeCell ref="O4:O5"/>
    <mergeCell ref="B8:D8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N8"/>
  <sheetViews>
    <sheetView showGridLines="0" zoomScale="90" zoomScaleNormal="90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  <col min="2" max="2" width="12.50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27</v>
      </c>
      <c r="C1" s="83" t="s">
        <v>163</v>
      </c>
      <c r="D1" s="83"/>
      <c r="E1" s="83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'2_2部結果'!A8</f>
        <v>ＦＣ　ＭＯＢ</v>
      </c>
      <c r="C4" s="3">
        <f>'2_2部結果'!N8</f>
        <v>3</v>
      </c>
      <c r="D4" s="3">
        <f>'2_2部結果'!O8</f>
        <v>0</v>
      </c>
      <c r="E4" s="3">
        <f>'2_2部結果'!P8</f>
        <v>0</v>
      </c>
      <c r="F4" s="3">
        <f>'2_2部結果'!Q8</f>
        <v>9</v>
      </c>
      <c r="G4" s="3">
        <f>'2_2部結果'!R8</f>
        <v>9</v>
      </c>
      <c r="H4" s="3">
        <f>'2_2部結果'!S8</f>
        <v>0</v>
      </c>
      <c r="I4" s="3">
        <f>'2_2部結果'!T8</f>
        <v>9</v>
      </c>
      <c r="K4" s="18"/>
      <c r="L4" s="18"/>
      <c r="M4" s="18"/>
      <c r="N4" s="18"/>
    </row>
    <row r="5" spans="1:14" ht="13.5">
      <c r="A5" s="1">
        <v>2</v>
      </c>
      <c r="B5" s="4" t="str">
        <f>'2_2部結果'!A4</f>
        <v>ＦＣアビオン</v>
      </c>
      <c r="C5" s="3">
        <f>'2_2部結果'!N4</f>
        <v>2</v>
      </c>
      <c r="D5" s="3">
        <f>'2_2部結果'!O4</f>
        <v>1</v>
      </c>
      <c r="E5" s="3">
        <f>'2_2部結果'!P4</f>
        <v>0</v>
      </c>
      <c r="F5" s="3">
        <f>'2_2部結果'!Q4</f>
        <v>6</v>
      </c>
      <c r="G5" s="3">
        <f>'2_2部結果'!R4</f>
        <v>12</v>
      </c>
      <c r="H5" s="3">
        <f>'2_2部結果'!S4</f>
        <v>9</v>
      </c>
      <c r="I5" s="3">
        <f>'2_2部結果'!T4</f>
        <v>3</v>
      </c>
      <c r="K5" s="18"/>
      <c r="L5" s="18"/>
      <c r="M5" s="18"/>
      <c r="N5" s="18"/>
    </row>
    <row r="6" spans="1:14" ht="13.5">
      <c r="A6" s="1">
        <v>3</v>
      </c>
      <c r="B6" s="4" t="str">
        <f>'2_2部結果'!A6</f>
        <v>蹴友津島</v>
      </c>
      <c r="C6" s="3">
        <f>'2_2部結果'!N6</f>
        <v>1</v>
      </c>
      <c r="D6" s="3">
        <f>'2_2部結果'!O6</f>
        <v>2</v>
      </c>
      <c r="E6" s="3">
        <f>'2_2部結果'!P6</f>
        <v>0</v>
      </c>
      <c r="F6" s="3">
        <f>'2_2部結果'!Q6</f>
        <v>3</v>
      </c>
      <c r="G6" s="3">
        <f>'2_2部結果'!R6</f>
        <v>4</v>
      </c>
      <c r="H6" s="3">
        <f>'2_2部結果'!S6</f>
        <v>5</v>
      </c>
      <c r="I6" s="3">
        <f>'2_2部結果'!T6</f>
        <v>-1</v>
      </c>
      <c r="K6" s="18"/>
      <c r="L6" s="18"/>
      <c r="M6" s="18"/>
      <c r="N6" s="18"/>
    </row>
    <row r="7" spans="1:14" ht="13.5">
      <c r="A7" s="1">
        <v>4</v>
      </c>
      <c r="B7" s="4" t="str">
        <f>'2_2部結果'!A10</f>
        <v>ＧＷＯ</v>
      </c>
      <c r="C7" s="3">
        <f>'2_2部結果'!N10</f>
        <v>0</v>
      </c>
      <c r="D7" s="3">
        <f>'2_2部結果'!O10</f>
        <v>3</v>
      </c>
      <c r="E7" s="3">
        <f>'2_2部結果'!P10</f>
        <v>0</v>
      </c>
      <c r="F7" s="3">
        <f>'2_2部結果'!Q10</f>
        <v>0</v>
      </c>
      <c r="G7" s="3">
        <f>'2_2部結果'!R10</f>
        <v>2</v>
      </c>
      <c r="H7" s="3">
        <f>'2_2部結果'!S10</f>
        <v>13</v>
      </c>
      <c r="I7" s="3">
        <f>'2_2部結果'!T10</f>
        <v>-11</v>
      </c>
      <c r="K7" s="18"/>
      <c r="L7" s="18"/>
      <c r="M7" s="18"/>
      <c r="N7" s="18"/>
    </row>
    <row r="8" spans="11:14" ht="13.5">
      <c r="K8" s="18"/>
      <c r="L8" s="18"/>
      <c r="M8" s="18"/>
      <c r="N8" s="18"/>
    </row>
  </sheetData>
  <sheetProtection/>
  <mergeCells count="1">
    <mergeCell ref="C1:E1"/>
  </mergeCell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3:O86"/>
  <sheetViews>
    <sheetView zoomScalePageLayoutView="0" workbookViewId="0" topLeftCell="B1">
      <selection activeCell="E87" sqref="E87"/>
    </sheetView>
  </sheetViews>
  <sheetFormatPr defaultColWidth="9.00390625" defaultRowHeight="13.5"/>
  <cols>
    <col min="2" max="2" width="11.625" style="0" customWidth="1"/>
    <col min="3" max="3" width="19.125" style="0" bestFit="1" customWidth="1"/>
    <col min="4" max="4" width="11.75390625" style="0" bestFit="1" customWidth="1"/>
    <col min="5" max="5" width="5.75390625" style="0" bestFit="1" customWidth="1"/>
    <col min="6" max="6" width="7.50390625" style="0" bestFit="1" customWidth="1"/>
    <col min="7" max="7" width="13.50390625" style="0" bestFit="1" customWidth="1"/>
    <col min="8" max="8" width="5.625" style="0" customWidth="1"/>
    <col min="12" max="12" width="5.625" style="0" customWidth="1"/>
  </cols>
  <sheetData>
    <row r="3" spans="1:4" ht="27" customHeight="1">
      <c r="A3" s="45"/>
      <c r="B3" s="34" t="s">
        <v>32</v>
      </c>
      <c r="D3" s="35">
        <v>2009</v>
      </c>
    </row>
    <row r="4" spans="6:15" ht="13.5">
      <c r="F4" s="36" t="s">
        <v>42</v>
      </c>
      <c r="I4" s="48" t="s">
        <v>114</v>
      </c>
      <c r="J4" s="50" t="s">
        <v>165</v>
      </c>
      <c r="K4" s="51" t="s">
        <v>166</v>
      </c>
      <c r="L4" s="85"/>
      <c r="M4" s="48" t="s">
        <v>115</v>
      </c>
      <c r="N4" s="50" t="s">
        <v>165</v>
      </c>
      <c r="O4" s="51" t="s">
        <v>166</v>
      </c>
    </row>
    <row r="5" spans="2:15" ht="13.5" customHeight="1">
      <c r="B5" s="37" t="s">
        <v>33</v>
      </c>
      <c r="C5" s="37" t="s">
        <v>34</v>
      </c>
      <c r="D5" s="37" t="s">
        <v>35</v>
      </c>
      <c r="E5" s="37" t="s">
        <v>36</v>
      </c>
      <c r="F5" s="37" t="s">
        <v>37</v>
      </c>
      <c r="G5" s="37" t="s">
        <v>38</v>
      </c>
      <c r="I5" s="52" t="s">
        <v>52</v>
      </c>
      <c r="J5" s="86">
        <v>2</v>
      </c>
      <c r="K5" s="86"/>
      <c r="M5" s="52" t="s">
        <v>62</v>
      </c>
      <c r="N5" s="88">
        <v>0</v>
      </c>
      <c r="O5" s="88"/>
    </row>
    <row r="6" spans="2:15" ht="13.5">
      <c r="B6" s="38">
        <v>39929</v>
      </c>
      <c r="C6" s="39" t="s">
        <v>71</v>
      </c>
      <c r="D6" s="39" t="s">
        <v>72</v>
      </c>
      <c r="E6" s="39" t="s">
        <v>73</v>
      </c>
      <c r="F6" s="39">
        <v>1</v>
      </c>
      <c r="G6" s="40"/>
      <c r="I6" s="53"/>
      <c r="J6" s="87"/>
      <c r="K6" s="87"/>
      <c r="M6" s="53"/>
      <c r="N6" s="88"/>
      <c r="O6" s="88"/>
    </row>
    <row r="7" spans="2:15" ht="13.5">
      <c r="B7" s="38">
        <v>39929</v>
      </c>
      <c r="C7" s="39" t="s">
        <v>53</v>
      </c>
      <c r="D7" s="39" t="s">
        <v>74</v>
      </c>
      <c r="E7" s="39" t="s">
        <v>73</v>
      </c>
      <c r="F7" s="39">
        <v>1</v>
      </c>
      <c r="G7" s="40"/>
      <c r="I7" s="52" t="s">
        <v>53</v>
      </c>
      <c r="J7" s="86">
        <v>4</v>
      </c>
      <c r="K7" s="86"/>
      <c r="M7" s="52" t="s">
        <v>63</v>
      </c>
      <c r="N7" s="88">
        <v>1</v>
      </c>
      <c r="O7" s="88"/>
    </row>
    <row r="8" spans="2:15" ht="13.5">
      <c r="B8" s="38">
        <v>39929</v>
      </c>
      <c r="C8" s="39" t="s">
        <v>60</v>
      </c>
      <c r="D8" s="39" t="s">
        <v>76</v>
      </c>
      <c r="E8" s="39" t="s">
        <v>73</v>
      </c>
      <c r="F8" s="39">
        <v>1</v>
      </c>
      <c r="G8" s="40"/>
      <c r="I8" s="53"/>
      <c r="J8" s="87"/>
      <c r="K8" s="87"/>
      <c r="M8" s="53"/>
      <c r="N8" s="88"/>
      <c r="O8" s="88"/>
    </row>
    <row r="9" spans="2:15" ht="13.5">
      <c r="B9" s="38">
        <v>39929</v>
      </c>
      <c r="C9" s="39" t="s">
        <v>60</v>
      </c>
      <c r="D9" s="39" t="s">
        <v>77</v>
      </c>
      <c r="E9" s="39" t="s">
        <v>73</v>
      </c>
      <c r="F9" s="39">
        <v>1</v>
      </c>
      <c r="G9" s="40"/>
      <c r="I9" s="52" t="s">
        <v>75</v>
      </c>
      <c r="J9" s="86">
        <v>1</v>
      </c>
      <c r="K9" s="86"/>
      <c r="M9" s="52" t="s">
        <v>64</v>
      </c>
      <c r="N9" s="88">
        <v>2</v>
      </c>
      <c r="O9" s="88"/>
    </row>
    <row r="10" spans="2:15" ht="13.5">
      <c r="B10" s="38">
        <v>39929</v>
      </c>
      <c r="C10" s="39" t="s">
        <v>68</v>
      </c>
      <c r="D10" s="39" t="s">
        <v>78</v>
      </c>
      <c r="E10" s="39" t="s">
        <v>73</v>
      </c>
      <c r="F10" s="39">
        <v>2</v>
      </c>
      <c r="G10" s="40"/>
      <c r="I10" s="53"/>
      <c r="J10" s="87"/>
      <c r="K10" s="87"/>
      <c r="M10" s="53"/>
      <c r="N10" s="88"/>
      <c r="O10" s="88"/>
    </row>
    <row r="11" spans="2:15" ht="13.5" customHeight="1">
      <c r="B11" s="38">
        <v>39929</v>
      </c>
      <c r="C11" s="39" t="s">
        <v>68</v>
      </c>
      <c r="D11" s="39" t="s">
        <v>79</v>
      </c>
      <c r="E11" s="39" t="s">
        <v>73</v>
      </c>
      <c r="F11" s="39">
        <v>2</v>
      </c>
      <c r="G11" s="40"/>
      <c r="I11" s="52" t="s">
        <v>54</v>
      </c>
      <c r="J11" s="86">
        <v>4</v>
      </c>
      <c r="K11" s="86"/>
      <c r="M11" s="52" t="s">
        <v>65</v>
      </c>
      <c r="N11" s="88">
        <v>2</v>
      </c>
      <c r="O11" s="88"/>
    </row>
    <row r="12" spans="2:15" ht="13.5">
      <c r="B12" s="41">
        <v>39929</v>
      </c>
      <c r="C12" s="39" t="s">
        <v>55</v>
      </c>
      <c r="D12" s="39" t="s">
        <v>80</v>
      </c>
      <c r="E12" s="39" t="s">
        <v>73</v>
      </c>
      <c r="F12" s="39">
        <v>1</v>
      </c>
      <c r="G12" s="40"/>
      <c r="I12" s="53"/>
      <c r="J12" s="87"/>
      <c r="K12" s="87"/>
      <c r="M12" s="53"/>
      <c r="N12" s="88"/>
      <c r="O12" s="88"/>
    </row>
    <row r="13" spans="2:15" ht="13.5">
      <c r="B13" s="38">
        <v>39929</v>
      </c>
      <c r="C13" s="39" t="s">
        <v>55</v>
      </c>
      <c r="D13" s="39" t="s">
        <v>81</v>
      </c>
      <c r="E13" s="39" t="s">
        <v>73</v>
      </c>
      <c r="F13" s="39">
        <v>1</v>
      </c>
      <c r="G13" s="40"/>
      <c r="I13" s="52" t="s">
        <v>55</v>
      </c>
      <c r="J13" s="86">
        <v>8</v>
      </c>
      <c r="K13" s="86">
        <v>1</v>
      </c>
      <c r="M13" s="52" t="s">
        <v>66</v>
      </c>
      <c r="N13" s="88">
        <v>4</v>
      </c>
      <c r="O13" s="88"/>
    </row>
    <row r="14" spans="2:15" ht="13.5">
      <c r="B14" s="38">
        <v>39929</v>
      </c>
      <c r="C14" s="39" t="s">
        <v>55</v>
      </c>
      <c r="D14" s="39" t="s">
        <v>82</v>
      </c>
      <c r="E14" s="39" t="s">
        <v>73</v>
      </c>
      <c r="F14" s="39">
        <v>1</v>
      </c>
      <c r="G14" s="40"/>
      <c r="I14" s="53"/>
      <c r="J14" s="87"/>
      <c r="K14" s="87"/>
      <c r="M14" s="53"/>
      <c r="N14" s="88"/>
      <c r="O14" s="88"/>
    </row>
    <row r="15" spans="2:15" ht="13.5" customHeight="1">
      <c r="B15" s="38">
        <v>39929</v>
      </c>
      <c r="C15" s="39" t="s">
        <v>55</v>
      </c>
      <c r="D15" s="39" t="s">
        <v>83</v>
      </c>
      <c r="E15" s="39" t="s">
        <v>73</v>
      </c>
      <c r="F15" s="39">
        <v>1</v>
      </c>
      <c r="G15" s="40"/>
      <c r="I15" s="52" t="s">
        <v>56</v>
      </c>
      <c r="J15" s="86">
        <v>3</v>
      </c>
      <c r="K15" s="86">
        <v>1</v>
      </c>
      <c r="M15" s="52" t="s">
        <v>67</v>
      </c>
      <c r="N15" s="88">
        <v>1</v>
      </c>
      <c r="O15" s="88"/>
    </row>
    <row r="16" spans="2:15" ht="13.5">
      <c r="B16" s="38">
        <v>39929</v>
      </c>
      <c r="C16" s="39" t="s">
        <v>61</v>
      </c>
      <c r="D16" s="39" t="s">
        <v>84</v>
      </c>
      <c r="E16" s="39" t="s">
        <v>73</v>
      </c>
      <c r="F16" s="39">
        <v>1</v>
      </c>
      <c r="G16" s="40"/>
      <c r="I16" s="53"/>
      <c r="J16" s="87"/>
      <c r="K16" s="87"/>
      <c r="M16" s="53"/>
      <c r="N16" s="88"/>
      <c r="O16" s="88"/>
    </row>
    <row r="17" spans="2:15" ht="13.5">
      <c r="B17" s="38">
        <v>39950</v>
      </c>
      <c r="C17" s="39" t="s">
        <v>66</v>
      </c>
      <c r="D17" s="39" t="s">
        <v>85</v>
      </c>
      <c r="E17" s="39" t="s">
        <v>73</v>
      </c>
      <c r="F17" s="39">
        <v>2</v>
      </c>
      <c r="G17" s="40"/>
      <c r="I17" s="52" t="s">
        <v>70</v>
      </c>
      <c r="J17" s="86">
        <v>7</v>
      </c>
      <c r="K17" s="86"/>
      <c r="M17" s="52" t="s">
        <v>68</v>
      </c>
      <c r="N17" s="88">
        <v>2</v>
      </c>
      <c r="O17" s="86"/>
    </row>
    <row r="18" spans="2:15" ht="13.5">
      <c r="B18" s="38">
        <v>39950</v>
      </c>
      <c r="C18" s="39" t="s">
        <v>66</v>
      </c>
      <c r="D18" s="39" t="s">
        <v>86</v>
      </c>
      <c r="E18" s="39" t="s">
        <v>73</v>
      </c>
      <c r="F18" s="39">
        <v>2</v>
      </c>
      <c r="G18" s="40"/>
      <c r="I18" s="53"/>
      <c r="J18" s="87"/>
      <c r="K18" s="87"/>
      <c r="M18" s="53"/>
      <c r="N18" s="88"/>
      <c r="O18" s="87"/>
    </row>
    <row r="19" spans="2:15" ht="13.5">
      <c r="B19" s="38">
        <v>39957</v>
      </c>
      <c r="C19" s="39" t="s">
        <v>57</v>
      </c>
      <c r="D19" s="39" t="s">
        <v>87</v>
      </c>
      <c r="E19" s="39" t="s">
        <v>73</v>
      </c>
      <c r="F19" s="39">
        <v>1</v>
      </c>
      <c r="G19" s="40"/>
      <c r="I19" s="52" t="s">
        <v>57</v>
      </c>
      <c r="J19" s="86">
        <v>7</v>
      </c>
      <c r="K19" s="86">
        <v>1</v>
      </c>
      <c r="M19" s="52" t="s">
        <v>69</v>
      </c>
      <c r="N19" s="88">
        <v>2</v>
      </c>
      <c r="O19" s="88">
        <v>1</v>
      </c>
    </row>
    <row r="20" spans="2:15" ht="13.5">
      <c r="B20" s="38">
        <v>39964</v>
      </c>
      <c r="C20" s="39" t="s">
        <v>58</v>
      </c>
      <c r="D20" s="39" t="s">
        <v>89</v>
      </c>
      <c r="E20" s="39" t="s">
        <v>73</v>
      </c>
      <c r="F20" s="39">
        <v>1</v>
      </c>
      <c r="G20" s="40"/>
      <c r="I20" s="53"/>
      <c r="J20" s="87"/>
      <c r="K20" s="87"/>
      <c r="M20" s="84"/>
      <c r="N20" s="88"/>
      <c r="O20" s="88"/>
    </row>
    <row r="21" spans="2:15" ht="13.5">
      <c r="B21" s="38">
        <v>39971</v>
      </c>
      <c r="C21" s="39" t="s">
        <v>59</v>
      </c>
      <c r="D21" s="39" t="s">
        <v>88</v>
      </c>
      <c r="E21" s="39" t="s">
        <v>73</v>
      </c>
      <c r="F21" s="39">
        <v>1</v>
      </c>
      <c r="G21" s="40"/>
      <c r="I21" s="52" t="s">
        <v>58</v>
      </c>
      <c r="J21" s="86">
        <v>6</v>
      </c>
      <c r="K21" s="86"/>
      <c r="M21" s="42" t="s">
        <v>167</v>
      </c>
      <c r="N21" s="42">
        <f>SUM(N5:N20)</f>
        <v>14</v>
      </c>
      <c r="O21" s="42">
        <f>SUM(O5:O20)</f>
        <v>1</v>
      </c>
    </row>
    <row r="22" spans="2:11" ht="13.5">
      <c r="B22" s="38">
        <v>39971</v>
      </c>
      <c r="C22" s="39" t="s">
        <v>61</v>
      </c>
      <c r="D22" s="39" t="s">
        <v>90</v>
      </c>
      <c r="E22" s="39" t="s">
        <v>73</v>
      </c>
      <c r="F22" s="39">
        <v>1</v>
      </c>
      <c r="G22" s="40"/>
      <c r="I22" s="53"/>
      <c r="J22" s="87"/>
      <c r="K22" s="87"/>
    </row>
    <row r="23" spans="2:11" ht="13.5">
      <c r="B23" s="38">
        <v>39971</v>
      </c>
      <c r="C23" s="39" t="s">
        <v>61</v>
      </c>
      <c r="D23" s="39" t="s">
        <v>91</v>
      </c>
      <c r="E23" s="39" t="s">
        <v>73</v>
      </c>
      <c r="F23" s="39">
        <v>1</v>
      </c>
      <c r="G23" s="40"/>
      <c r="I23" s="52" t="s">
        <v>59</v>
      </c>
      <c r="J23" s="86">
        <v>2</v>
      </c>
      <c r="K23" s="86"/>
    </row>
    <row r="24" spans="2:11" ht="13.5">
      <c r="B24" s="38">
        <v>39971</v>
      </c>
      <c r="C24" s="39" t="s">
        <v>54</v>
      </c>
      <c r="D24" s="39" t="s">
        <v>92</v>
      </c>
      <c r="E24" s="39" t="s">
        <v>73</v>
      </c>
      <c r="F24" s="39">
        <v>1</v>
      </c>
      <c r="G24" s="40"/>
      <c r="I24" s="53"/>
      <c r="J24" s="87"/>
      <c r="K24" s="87"/>
    </row>
    <row r="25" spans="2:11" ht="13.5">
      <c r="B25" s="38">
        <v>39971</v>
      </c>
      <c r="C25" s="39" t="s">
        <v>60</v>
      </c>
      <c r="D25" s="39" t="s">
        <v>93</v>
      </c>
      <c r="E25" s="39" t="s">
        <v>73</v>
      </c>
      <c r="F25" s="39">
        <v>1</v>
      </c>
      <c r="G25" s="40"/>
      <c r="I25" s="52" t="s">
        <v>61</v>
      </c>
      <c r="J25" s="86">
        <v>7</v>
      </c>
      <c r="K25" s="86"/>
    </row>
    <row r="26" spans="2:11" ht="13.5">
      <c r="B26" s="38">
        <v>39971</v>
      </c>
      <c r="C26" s="39" t="s">
        <v>60</v>
      </c>
      <c r="D26" s="39" t="s">
        <v>94</v>
      </c>
      <c r="E26" s="39" t="s">
        <v>73</v>
      </c>
      <c r="F26" s="39">
        <v>1</v>
      </c>
      <c r="G26" s="40"/>
      <c r="I26" s="53"/>
      <c r="J26" s="87"/>
      <c r="K26" s="87"/>
    </row>
    <row r="27" spans="2:11" ht="13.5">
      <c r="B27" s="38">
        <v>39985</v>
      </c>
      <c r="C27" s="39" t="s">
        <v>71</v>
      </c>
      <c r="D27" s="39" t="s">
        <v>95</v>
      </c>
      <c r="E27" s="39" t="s">
        <v>73</v>
      </c>
      <c r="F27" s="39">
        <v>1</v>
      </c>
      <c r="G27" s="40"/>
      <c r="I27" s="52" t="s">
        <v>60</v>
      </c>
      <c r="J27" s="86">
        <v>7</v>
      </c>
      <c r="K27" s="86"/>
    </row>
    <row r="28" spans="2:11" ht="13.5">
      <c r="B28" s="38">
        <v>39985</v>
      </c>
      <c r="C28" s="39" t="s">
        <v>71</v>
      </c>
      <c r="D28" s="39" t="s">
        <v>96</v>
      </c>
      <c r="E28" s="39" t="s">
        <v>73</v>
      </c>
      <c r="F28" s="39">
        <v>1</v>
      </c>
      <c r="G28" s="40"/>
      <c r="I28" s="84"/>
      <c r="J28" s="87"/>
      <c r="K28" s="87"/>
    </row>
    <row r="29" spans="2:12" ht="13.5">
      <c r="B29" s="38">
        <v>39985</v>
      </c>
      <c r="C29" s="39" t="s">
        <v>57</v>
      </c>
      <c r="D29" s="39" t="s">
        <v>97</v>
      </c>
      <c r="E29" s="39" t="s">
        <v>73</v>
      </c>
      <c r="F29" s="39">
        <v>1</v>
      </c>
      <c r="G29" s="40"/>
      <c r="I29" s="42" t="s">
        <v>167</v>
      </c>
      <c r="J29" s="4">
        <f>SUM(J5:J28)</f>
        <v>58</v>
      </c>
      <c r="K29" s="4">
        <f>SUM(K5:K28)</f>
        <v>3</v>
      </c>
      <c r="L29" s="18"/>
    </row>
    <row r="30" spans="2:7" ht="13.5">
      <c r="B30" s="38">
        <v>39985</v>
      </c>
      <c r="C30" s="39" t="s">
        <v>57</v>
      </c>
      <c r="D30" s="39" t="s">
        <v>98</v>
      </c>
      <c r="E30" s="39" t="s">
        <v>73</v>
      </c>
      <c r="F30" s="39">
        <v>1</v>
      </c>
      <c r="G30" s="40"/>
    </row>
    <row r="31" spans="2:7" ht="13.5">
      <c r="B31" s="38">
        <v>39992</v>
      </c>
      <c r="C31" s="39" t="s">
        <v>54</v>
      </c>
      <c r="D31" s="39" t="s">
        <v>99</v>
      </c>
      <c r="E31" s="39" t="s">
        <v>73</v>
      </c>
      <c r="F31" s="39">
        <v>1</v>
      </c>
      <c r="G31" s="40"/>
    </row>
    <row r="32" spans="2:7" ht="13.5">
      <c r="B32" s="38">
        <v>40006</v>
      </c>
      <c r="C32" s="39" t="s">
        <v>100</v>
      </c>
      <c r="D32" s="39" t="s">
        <v>101</v>
      </c>
      <c r="E32" s="39" t="s">
        <v>73</v>
      </c>
      <c r="F32" s="39">
        <v>2</v>
      </c>
      <c r="G32" s="40"/>
    </row>
    <row r="33" spans="2:7" ht="13.5">
      <c r="B33" s="38">
        <v>40013</v>
      </c>
      <c r="C33" s="39" t="s">
        <v>60</v>
      </c>
      <c r="D33" s="39" t="s">
        <v>102</v>
      </c>
      <c r="E33" s="39" t="s">
        <v>73</v>
      </c>
      <c r="F33" s="39">
        <v>1</v>
      </c>
      <c r="G33" s="40"/>
    </row>
    <row r="34" spans="2:7" ht="13.5">
      <c r="B34" s="38">
        <v>40013</v>
      </c>
      <c r="C34" s="39" t="s">
        <v>103</v>
      </c>
      <c r="D34" s="39" t="s">
        <v>104</v>
      </c>
      <c r="E34" s="39" t="s">
        <v>73</v>
      </c>
      <c r="F34" s="39">
        <v>2</v>
      </c>
      <c r="G34" s="40"/>
    </row>
    <row r="35" spans="2:7" ht="13.5">
      <c r="B35" s="38">
        <v>40013</v>
      </c>
      <c r="C35" s="39" t="s">
        <v>65</v>
      </c>
      <c r="D35" s="39" t="s">
        <v>105</v>
      </c>
      <c r="E35" s="39" t="s">
        <v>73</v>
      </c>
      <c r="F35" s="39">
        <v>2</v>
      </c>
      <c r="G35" s="40"/>
    </row>
    <row r="36" spans="2:7" ht="13.5">
      <c r="B36" s="38">
        <v>40013</v>
      </c>
      <c r="C36" s="39" t="s">
        <v>59</v>
      </c>
      <c r="D36" s="39" t="s">
        <v>106</v>
      </c>
      <c r="E36" s="39" t="s">
        <v>73</v>
      </c>
      <c r="F36" s="39">
        <v>1</v>
      </c>
      <c r="G36" s="40"/>
    </row>
    <row r="37" spans="2:7" ht="13.5">
      <c r="B37" s="38">
        <v>40013</v>
      </c>
      <c r="C37" s="39" t="s">
        <v>55</v>
      </c>
      <c r="D37" s="46" t="s">
        <v>107</v>
      </c>
      <c r="E37" s="46" t="s">
        <v>73</v>
      </c>
      <c r="F37" s="39">
        <v>1</v>
      </c>
      <c r="G37" s="40"/>
    </row>
    <row r="38" spans="2:7" ht="13.5">
      <c r="B38" s="38">
        <v>40013</v>
      </c>
      <c r="C38" s="39" t="s">
        <v>55</v>
      </c>
      <c r="D38" s="39" t="s">
        <v>82</v>
      </c>
      <c r="E38" s="39" t="s">
        <v>73</v>
      </c>
      <c r="F38" s="39">
        <v>1</v>
      </c>
      <c r="G38" s="40" t="s">
        <v>108</v>
      </c>
    </row>
    <row r="39" spans="2:7" ht="13.5">
      <c r="B39" s="38">
        <v>40020</v>
      </c>
      <c r="C39" s="39" t="s">
        <v>56</v>
      </c>
      <c r="D39" s="39" t="s">
        <v>109</v>
      </c>
      <c r="E39" s="39" t="s">
        <v>73</v>
      </c>
      <c r="F39" s="39">
        <v>1</v>
      </c>
      <c r="G39" s="40"/>
    </row>
    <row r="40" spans="2:7" ht="13.5">
      <c r="B40" s="38">
        <v>40020</v>
      </c>
      <c r="C40" s="39" t="s">
        <v>56</v>
      </c>
      <c r="D40" s="39" t="s">
        <v>109</v>
      </c>
      <c r="E40" s="39" t="s">
        <v>73</v>
      </c>
      <c r="F40" s="39">
        <v>1</v>
      </c>
      <c r="G40" s="40" t="s">
        <v>108</v>
      </c>
    </row>
    <row r="41" spans="2:7" ht="13.5">
      <c r="B41" s="38">
        <v>40020</v>
      </c>
      <c r="C41" s="39" t="s">
        <v>56</v>
      </c>
      <c r="D41" s="39" t="s">
        <v>109</v>
      </c>
      <c r="E41" s="47" t="s">
        <v>110</v>
      </c>
      <c r="F41" s="39">
        <v>1</v>
      </c>
      <c r="G41" s="40" t="s">
        <v>111</v>
      </c>
    </row>
    <row r="42" spans="2:7" ht="13.5">
      <c r="B42" s="38">
        <v>40048</v>
      </c>
      <c r="C42" s="39" t="s">
        <v>112</v>
      </c>
      <c r="D42" s="39" t="s">
        <v>113</v>
      </c>
      <c r="E42" s="39" t="s">
        <v>73</v>
      </c>
      <c r="F42" s="39">
        <v>1</v>
      </c>
      <c r="G42" s="40"/>
    </row>
    <row r="43" spans="2:7" ht="13.5">
      <c r="B43" s="38">
        <v>40048</v>
      </c>
      <c r="C43" s="39" t="s">
        <v>65</v>
      </c>
      <c r="D43" s="39" t="s">
        <v>116</v>
      </c>
      <c r="E43" s="39" t="s">
        <v>73</v>
      </c>
      <c r="F43" s="39">
        <v>2</v>
      </c>
      <c r="G43" s="40"/>
    </row>
    <row r="44" spans="2:7" ht="13.5">
      <c r="B44" s="38">
        <v>40048</v>
      </c>
      <c r="C44" s="39" t="s">
        <v>69</v>
      </c>
      <c r="D44" s="39" t="s">
        <v>117</v>
      </c>
      <c r="E44" s="47" t="s">
        <v>110</v>
      </c>
      <c r="F44" s="39">
        <v>2</v>
      </c>
      <c r="G44" s="40" t="s">
        <v>118</v>
      </c>
    </row>
    <row r="45" spans="2:7" ht="13.5">
      <c r="B45" s="38">
        <v>40069</v>
      </c>
      <c r="C45" s="39" t="s">
        <v>60</v>
      </c>
      <c r="D45" s="39" t="s">
        <v>119</v>
      </c>
      <c r="E45" s="39" t="s">
        <v>73</v>
      </c>
      <c r="F45" s="39">
        <v>1</v>
      </c>
      <c r="G45" s="40"/>
    </row>
    <row r="46" spans="2:7" ht="13.5">
      <c r="B46" s="38">
        <v>40069</v>
      </c>
      <c r="C46" s="39" t="s">
        <v>56</v>
      </c>
      <c r="D46" s="46" t="s">
        <v>120</v>
      </c>
      <c r="E46" s="46" t="s">
        <v>73</v>
      </c>
      <c r="F46" s="39">
        <v>1</v>
      </c>
      <c r="G46" s="40"/>
    </row>
    <row r="47" spans="2:7" ht="13.5">
      <c r="B47" s="38">
        <v>40069</v>
      </c>
      <c r="C47" s="39" t="s">
        <v>61</v>
      </c>
      <c r="D47" s="39" t="s">
        <v>121</v>
      </c>
      <c r="E47" s="39" t="s">
        <v>73</v>
      </c>
      <c r="F47" s="39">
        <v>1</v>
      </c>
      <c r="G47" s="40"/>
    </row>
    <row r="48" spans="2:7" ht="13.5">
      <c r="B48" s="38">
        <v>40083</v>
      </c>
      <c r="C48" s="39" t="s">
        <v>69</v>
      </c>
      <c r="D48" s="39" t="s">
        <v>122</v>
      </c>
      <c r="E48" s="39" t="s">
        <v>73</v>
      </c>
      <c r="F48" s="39">
        <v>2</v>
      </c>
      <c r="G48" s="40"/>
    </row>
    <row r="49" spans="2:7" ht="13.5">
      <c r="B49" s="38">
        <v>40083</v>
      </c>
      <c r="C49" s="39" t="s">
        <v>64</v>
      </c>
      <c r="D49" s="39" t="s">
        <v>123</v>
      </c>
      <c r="E49" s="39" t="s">
        <v>73</v>
      </c>
      <c r="F49" s="39">
        <v>2</v>
      </c>
      <c r="G49" s="40"/>
    </row>
    <row r="50" spans="2:7" ht="13.5">
      <c r="B50" s="38">
        <v>40083</v>
      </c>
      <c r="C50" s="39" t="s">
        <v>75</v>
      </c>
      <c r="D50" s="39" t="s">
        <v>124</v>
      </c>
      <c r="E50" s="39" t="s">
        <v>73</v>
      </c>
      <c r="F50" s="39">
        <v>1</v>
      </c>
      <c r="G50" s="40"/>
    </row>
    <row r="51" spans="2:7" ht="13.5">
      <c r="B51" s="41">
        <v>40083</v>
      </c>
      <c r="C51" s="42" t="s">
        <v>61</v>
      </c>
      <c r="D51" s="42" t="s">
        <v>125</v>
      </c>
      <c r="E51" s="42" t="s">
        <v>73</v>
      </c>
      <c r="F51" s="42">
        <v>1</v>
      </c>
      <c r="G51" s="40"/>
    </row>
    <row r="52" spans="2:7" ht="13.5">
      <c r="B52" s="41">
        <v>40083</v>
      </c>
      <c r="C52" s="42" t="s">
        <v>54</v>
      </c>
      <c r="D52" s="42" t="s">
        <v>99</v>
      </c>
      <c r="E52" s="42" t="s">
        <v>73</v>
      </c>
      <c r="F52" s="42">
        <v>1</v>
      </c>
      <c r="G52" s="40" t="s">
        <v>108</v>
      </c>
    </row>
    <row r="53" spans="2:7" ht="13.5">
      <c r="B53" s="41">
        <v>40097</v>
      </c>
      <c r="C53" s="42" t="s">
        <v>71</v>
      </c>
      <c r="D53" s="42" t="s">
        <v>126</v>
      </c>
      <c r="E53" s="42" t="s">
        <v>73</v>
      </c>
      <c r="F53" s="42">
        <v>1</v>
      </c>
      <c r="G53" s="40"/>
    </row>
    <row r="54" spans="2:7" ht="13.5">
      <c r="B54" s="41">
        <v>40097</v>
      </c>
      <c r="C54" s="42" t="s">
        <v>71</v>
      </c>
      <c r="D54" s="42" t="s">
        <v>127</v>
      </c>
      <c r="E54" s="42" t="s">
        <v>73</v>
      </c>
      <c r="F54" s="42">
        <v>1</v>
      </c>
      <c r="G54" s="40"/>
    </row>
    <row r="55" spans="2:7" ht="13.5">
      <c r="B55" s="41">
        <v>40097</v>
      </c>
      <c r="C55" s="42" t="s">
        <v>61</v>
      </c>
      <c r="D55" s="42" t="s">
        <v>84</v>
      </c>
      <c r="E55" s="42" t="s">
        <v>73</v>
      </c>
      <c r="F55" s="42">
        <v>1</v>
      </c>
      <c r="G55" s="40" t="s">
        <v>108</v>
      </c>
    </row>
    <row r="56" spans="2:7" ht="13.5">
      <c r="B56" s="41">
        <v>40097</v>
      </c>
      <c r="C56" s="42" t="s">
        <v>61</v>
      </c>
      <c r="D56" s="42" t="s">
        <v>90</v>
      </c>
      <c r="E56" s="42" t="s">
        <v>73</v>
      </c>
      <c r="F56" s="42">
        <v>1</v>
      </c>
      <c r="G56" s="40" t="s">
        <v>108</v>
      </c>
    </row>
    <row r="57" spans="2:7" ht="13.5">
      <c r="B57" s="41">
        <v>40104</v>
      </c>
      <c r="C57" s="42" t="s">
        <v>57</v>
      </c>
      <c r="D57" s="42" t="s">
        <v>87</v>
      </c>
      <c r="E57" s="42" t="s">
        <v>73</v>
      </c>
      <c r="F57" s="42">
        <v>1</v>
      </c>
      <c r="G57" s="40" t="s">
        <v>108</v>
      </c>
    </row>
    <row r="58" spans="2:7" ht="13.5">
      <c r="B58" s="41">
        <v>40104</v>
      </c>
      <c r="C58" s="42" t="s">
        <v>57</v>
      </c>
      <c r="D58" s="42" t="s">
        <v>128</v>
      </c>
      <c r="E58" s="42" t="s">
        <v>73</v>
      </c>
      <c r="F58" s="42">
        <v>1</v>
      </c>
      <c r="G58" s="40"/>
    </row>
    <row r="59" spans="2:7" ht="13.5">
      <c r="B59" s="41">
        <v>40111</v>
      </c>
      <c r="C59" s="42" t="s">
        <v>54</v>
      </c>
      <c r="D59" s="42" t="s">
        <v>131</v>
      </c>
      <c r="E59" s="42" t="s">
        <v>73</v>
      </c>
      <c r="F59" s="42">
        <v>1</v>
      </c>
      <c r="G59" s="40"/>
    </row>
    <row r="60" spans="2:7" ht="13.5">
      <c r="B60" s="41">
        <v>40111</v>
      </c>
      <c r="C60" s="42" t="s">
        <v>52</v>
      </c>
      <c r="D60" s="42" t="s">
        <v>132</v>
      </c>
      <c r="E60" s="42" t="s">
        <v>73</v>
      </c>
      <c r="F60" s="42">
        <v>1</v>
      </c>
      <c r="G60" s="40"/>
    </row>
    <row r="61" spans="2:7" ht="13.5">
      <c r="B61" s="41">
        <v>40111</v>
      </c>
      <c r="C61" s="42" t="s">
        <v>53</v>
      </c>
      <c r="D61" s="42" t="s">
        <v>133</v>
      </c>
      <c r="E61" s="42" t="s">
        <v>73</v>
      </c>
      <c r="F61" s="42">
        <v>1</v>
      </c>
      <c r="G61" s="40"/>
    </row>
    <row r="62" spans="2:7" ht="13.5">
      <c r="B62" s="41">
        <v>40111</v>
      </c>
      <c r="C62" s="42" t="s">
        <v>53</v>
      </c>
      <c r="D62" s="42" t="s">
        <v>134</v>
      </c>
      <c r="E62" s="42" t="s">
        <v>73</v>
      </c>
      <c r="F62" s="42">
        <v>1</v>
      </c>
      <c r="G62" s="40"/>
    </row>
    <row r="63" spans="2:7" ht="13.5">
      <c r="B63" s="41">
        <v>40125</v>
      </c>
      <c r="C63" s="42" t="s">
        <v>135</v>
      </c>
      <c r="D63" s="42" t="s">
        <v>136</v>
      </c>
      <c r="E63" s="42" t="s">
        <v>73</v>
      </c>
      <c r="F63" s="42">
        <v>1</v>
      </c>
      <c r="G63" s="40"/>
    </row>
    <row r="64" spans="2:7" ht="13.5">
      <c r="B64" s="41">
        <v>40125</v>
      </c>
      <c r="C64" s="42" t="s">
        <v>137</v>
      </c>
      <c r="D64" s="42" t="s">
        <v>138</v>
      </c>
      <c r="E64" s="42" t="s">
        <v>73</v>
      </c>
      <c r="F64" s="42">
        <v>1</v>
      </c>
      <c r="G64" s="40"/>
    </row>
    <row r="65" spans="2:7" ht="13.5">
      <c r="B65" s="41">
        <v>40125</v>
      </c>
      <c r="C65" s="42" t="s">
        <v>57</v>
      </c>
      <c r="D65" s="42" t="s">
        <v>139</v>
      </c>
      <c r="E65" s="49" t="s">
        <v>110</v>
      </c>
      <c r="F65" s="42">
        <v>1</v>
      </c>
      <c r="G65" s="40" t="s">
        <v>118</v>
      </c>
    </row>
    <row r="66" spans="2:7" ht="13.5">
      <c r="B66" s="41">
        <v>40132</v>
      </c>
      <c r="C66" s="42" t="s">
        <v>141</v>
      </c>
      <c r="D66" s="42" t="s">
        <v>142</v>
      </c>
      <c r="E66" s="42" t="s">
        <v>73</v>
      </c>
      <c r="F66" s="42">
        <v>1</v>
      </c>
      <c r="G66" s="40"/>
    </row>
    <row r="67" spans="2:7" ht="13.5">
      <c r="B67" s="41">
        <v>40132</v>
      </c>
      <c r="C67" s="42" t="s">
        <v>66</v>
      </c>
      <c r="D67" s="42" t="s">
        <v>147</v>
      </c>
      <c r="E67" s="42" t="s">
        <v>73</v>
      </c>
      <c r="F67" s="42">
        <v>2</v>
      </c>
      <c r="G67" s="40"/>
    </row>
    <row r="68" spans="2:7" ht="13.5">
      <c r="B68" s="41">
        <v>40139</v>
      </c>
      <c r="C68" s="42" t="s">
        <v>148</v>
      </c>
      <c r="D68" s="42" t="s">
        <v>149</v>
      </c>
      <c r="E68" s="42" t="s">
        <v>73</v>
      </c>
      <c r="F68" s="42">
        <v>1</v>
      </c>
      <c r="G68" s="40"/>
    </row>
    <row r="69" spans="2:7" ht="13.5">
      <c r="B69" s="41">
        <v>40139</v>
      </c>
      <c r="C69" s="42" t="s">
        <v>59</v>
      </c>
      <c r="D69" s="42" t="s">
        <v>88</v>
      </c>
      <c r="E69" s="42" t="s">
        <v>73</v>
      </c>
      <c r="F69" s="42">
        <v>1</v>
      </c>
      <c r="G69" s="40" t="s">
        <v>108</v>
      </c>
    </row>
    <row r="70" spans="2:7" ht="13.5">
      <c r="B70" s="41">
        <v>40139</v>
      </c>
      <c r="C70" s="42" t="s">
        <v>57</v>
      </c>
      <c r="D70" s="42" t="s">
        <v>150</v>
      </c>
      <c r="E70" s="42" t="s">
        <v>73</v>
      </c>
      <c r="F70" s="42">
        <v>1</v>
      </c>
      <c r="G70" s="40"/>
    </row>
    <row r="71" spans="2:7" ht="13.5">
      <c r="B71" s="41">
        <v>40139</v>
      </c>
      <c r="C71" s="42" t="s">
        <v>57</v>
      </c>
      <c r="D71" s="42" t="s">
        <v>151</v>
      </c>
      <c r="E71" s="42" t="s">
        <v>73</v>
      </c>
      <c r="F71" s="42">
        <v>1</v>
      </c>
      <c r="G71" s="40"/>
    </row>
    <row r="72" spans="2:7" ht="13.5">
      <c r="B72" s="41">
        <v>40139</v>
      </c>
      <c r="C72" s="42" t="s">
        <v>52</v>
      </c>
      <c r="D72" s="42" t="s">
        <v>152</v>
      </c>
      <c r="E72" s="42" t="s">
        <v>73</v>
      </c>
      <c r="F72" s="42">
        <v>1</v>
      </c>
      <c r="G72" s="40"/>
    </row>
    <row r="73" spans="2:7" ht="13.5">
      <c r="B73" s="41">
        <v>40139</v>
      </c>
      <c r="C73" s="42" t="s">
        <v>55</v>
      </c>
      <c r="D73" s="42" t="s">
        <v>153</v>
      </c>
      <c r="E73" s="42" t="s">
        <v>73</v>
      </c>
      <c r="F73" s="42">
        <v>1</v>
      </c>
      <c r="G73" s="40"/>
    </row>
    <row r="74" spans="2:7" ht="13.5">
      <c r="B74" s="41">
        <v>40139</v>
      </c>
      <c r="C74" s="42" t="s">
        <v>55</v>
      </c>
      <c r="D74" s="42" t="s">
        <v>153</v>
      </c>
      <c r="E74" s="42" t="s">
        <v>73</v>
      </c>
      <c r="F74" s="42">
        <v>1</v>
      </c>
      <c r="G74" s="40" t="s">
        <v>108</v>
      </c>
    </row>
    <row r="75" spans="2:7" ht="13.5">
      <c r="B75" s="41">
        <v>40139</v>
      </c>
      <c r="C75" s="42" t="s">
        <v>55</v>
      </c>
      <c r="D75" s="42" t="s">
        <v>153</v>
      </c>
      <c r="E75" s="49" t="s">
        <v>110</v>
      </c>
      <c r="F75" s="42">
        <v>1</v>
      </c>
      <c r="G75" s="40" t="s">
        <v>111</v>
      </c>
    </row>
    <row r="76" spans="2:7" ht="13.5">
      <c r="B76" s="41">
        <v>40139</v>
      </c>
      <c r="C76" s="42" t="s">
        <v>53</v>
      </c>
      <c r="D76" s="42" t="s">
        <v>154</v>
      </c>
      <c r="E76" s="42" t="s">
        <v>73</v>
      </c>
      <c r="F76" s="42">
        <v>1</v>
      </c>
      <c r="G76" s="40"/>
    </row>
    <row r="77" spans="2:7" ht="13.5">
      <c r="B77" s="41">
        <v>40146</v>
      </c>
      <c r="C77" s="42" t="s">
        <v>60</v>
      </c>
      <c r="D77" s="39" t="s">
        <v>94</v>
      </c>
      <c r="E77" s="42" t="s">
        <v>73</v>
      </c>
      <c r="F77" s="42">
        <v>1</v>
      </c>
      <c r="G77" s="40" t="s">
        <v>108</v>
      </c>
    </row>
    <row r="78" spans="2:7" ht="13.5">
      <c r="B78" s="41">
        <v>40146</v>
      </c>
      <c r="C78" s="42" t="s">
        <v>156</v>
      </c>
      <c r="D78" s="42" t="s">
        <v>113</v>
      </c>
      <c r="E78" s="42" t="s">
        <v>73</v>
      </c>
      <c r="F78" s="42">
        <v>1</v>
      </c>
      <c r="G78" s="40" t="s">
        <v>108</v>
      </c>
    </row>
    <row r="79" spans="2:7" ht="13.5">
      <c r="B79" s="41">
        <v>40146</v>
      </c>
      <c r="C79" s="42" t="s">
        <v>71</v>
      </c>
      <c r="D79" s="42" t="s">
        <v>96</v>
      </c>
      <c r="E79" s="42" t="s">
        <v>73</v>
      </c>
      <c r="F79" s="42">
        <v>1</v>
      </c>
      <c r="G79" s="40" t="s">
        <v>108</v>
      </c>
    </row>
    <row r="80" spans="2:7" ht="13.5">
      <c r="B80" s="41">
        <v>40146</v>
      </c>
      <c r="C80" s="42" t="s">
        <v>157</v>
      </c>
      <c r="D80" s="42" t="s">
        <v>158</v>
      </c>
      <c r="E80" s="42" t="s">
        <v>73</v>
      </c>
      <c r="F80" s="42">
        <v>2</v>
      </c>
      <c r="G80" s="40"/>
    </row>
    <row r="81" spans="2:7" ht="13.5">
      <c r="B81" s="41">
        <v>40160</v>
      </c>
      <c r="C81" s="42" t="s">
        <v>159</v>
      </c>
      <c r="D81" s="42" t="s">
        <v>160</v>
      </c>
      <c r="E81" s="42" t="s">
        <v>73</v>
      </c>
      <c r="F81" s="42">
        <v>2</v>
      </c>
      <c r="G81" s="40"/>
    </row>
    <row r="82" spans="2:7" ht="13.5">
      <c r="B82" s="41">
        <v>40160</v>
      </c>
      <c r="C82" s="42" t="s">
        <v>161</v>
      </c>
      <c r="D82" s="42" t="s">
        <v>162</v>
      </c>
      <c r="E82" s="42" t="s">
        <v>73</v>
      </c>
      <c r="F82" s="42">
        <v>2</v>
      </c>
      <c r="G82" s="40"/>
    </row>
    <row r="84" spans="2:3" ht="13.5">
      <c r="B84" s="43"/>
      <c r="C84" t="s">
        <v>39</v>
      </c>
    </row>
    <row r="85" spans="2:3" ht="13.5">
      <c r="B85" s="89"/>
      <c r="C85" t="s">
        <v>40</v>
      </c>
    </row>
    <row r="86" spans="2:3" ht="13.5">
      <c r="B86" s="90"/>
      <c r="C86" t="s">
        <v>41</v>
      </c>
    </row>
  </sheetData>
  <sheetProtection/>
  <autoFilter ref="B3:G27"/>
  <mergeCells count="60">
    <mergeCell ref="N17:N18"/>
    <mergeCell ref="O19:O20"/>
    <mergeCell ref="N19:N20"/>
    <mergeCell ref="O17:O18"/>
    <mergeCell ref="N11:N12"/>
    <mergeCell ref="O11:O12"/>
    <mergeCell ref="N13:N14"/>
    <mergeCell ref="O13:O14"/>
    <mergeCell ref="N15:N16"/>
    <mergeCell ref="O15:O16"/>
    <mergeCell ref="N5:N6"/>
    <mergeCell ref="O5:O6"/>
    <mergeCell ref="N7:N8"/>
    <mergeCell ref="O7:O8"/>
    <mergeCell ref="N9:N10"/>
    <mergeCell ref="O9:O10"/>
    <mergeCell ref="J23:J24"/>
    <mergeCell ref="K23:K24"/>
    <mergeCell ref="J25:J26"/>
    <mergeCell ref="K25:K26"/>
    <mergeCell ref="K27:K28"/>
    <mergeCell ref="J27:J28"/>
    <mergeCell ref="J17:J18"/>
    <mergeCell ref="K17:K18"/>
    <mergeCell ref="K19:K20"/>
    <mergeCell ref="J19:J20"/>
    <mergeCell ref="J21:J22"/>
    <mergeCell ref="K21:K22"/>
    <mergeCell ref="J11:J12"/>
    <mergeCell ref="K11:K12"/>
    <mergeCell ref="J13:J14"/>
    <mergeCell ref="K13:K14"/>
    <mergeCell ref="J15:J16"/>
    <mergeCell ref="K15:K16"/>
    <mergeCell ref="J5:J6"/>
    <mergeCell ref="K5:K6"/>
    <mergeCell ref="J7:J8"/>
    <mergeCell ref="K7:K8"/>
    <mergeCell ref="J9:J10"/>
    <mergeCell ref="K9:K10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M17:M18"/>
    <mergeCell ref="M19:M20"/>
    <mergeCell ref="M5:M6"/>
    <mergeCell ref="M7:M8"/>
    <mergeCell ref="M9:M10"/>
    <mergeCell ref="M11:M12"/>
    <mergeCell ref="M13:M14"/>
    <mergeCell ref="M15:M16"/>
  </mergeCells>
  <dataValidations count="1">
    <dataValidation allowBlank="1" showInputMessage="1" showErrorMessage="1" imeMode="on" sqref="G6:G82 C6:E82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Microsoft Office ユーザー</cp:lastModifiedBy>
  <cp:lastPrinted>2004-03-30T10:03:34Z</cp:lastPrinted>
  <dcterms:created xsi:type="dcterms:W3CDTF">2000-04-04T01:56:18Z</dcterms:created>
  <dcterms:modified xsi:type="dcterms:W3CDTF">2010-03-26T06:24:40Z</dcterms:modified>
  <cp:category/>
  <cp:version/>
  <cp:contentType/>
  <cp:contentStatus/>
</cp:coreProperties>
</file>